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  <Override ContentType="application/vnd.openxmlformats-officedocument.spreadsheetml.worksheet+xml" PartName="/xl/worksheets/sheet38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table+xml" PartName="/xl/tables/table30.xml"/>
  <Override ContentType="application/vnd.openxmlformats-officedocument.spreadsheetml.table+xml" PartName="/xl/tables/table31.xml"/>
  <Override ContentType="application/vnd.openxmlformats-officedocument.spreadsheetml.table+xml" PartName="/xl/tables/table32.xml"/>
  <Override ContentType="application/vnd.openxmlformats-officedocument.spreadsheetml.table+xml" PartName="/xl/tables/table33.xml"/>
  <Override ContentType="application/vnd.openxmlformats-officedocument.spreadsheetml.table+xml" PartName="/xl/tables/table34.xml"/>
  <Override ContentType="application/vnd.openxmlformats-officedocument.spreadsheetml.table+xml" PartName="/xl/tables/table35.xml"/>
  <Override ContentType="application/vnd.openxmlformats-officedocument.spreadsheetml.table+xml" PartName="/xl/tables/table36.xml"/>
  <Override ContentType="application/vnd.openxmlformats-officedocument.spreadsheetml.table+xml" PartName="/xl/tables/table37.xml"/>
  <Override ContentType="application/vnd.openxmlformats-officedocument.spreadsheetml.table+xml" PartName="/xl/tables/table38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3.6" sheetId="2" r:id="rId3"/>
    <sheet name="13.6.1" sheetId="3" r:id="rId4"/>
    <sheet name="13.6.2" sheetId="4" r:id="rId5"/>
    <sheet name="13.6.3" sheetId="5" r:id="rId6"/>
    <sheet name="13.6.4" sheetId="6" r:id="rId7"/>
    <sheet name="13.6.5" sheetId="7" r:id="rId8"/>
    <sheet name="13.6.6" sheetId="8" r:id="rId9"/>
    <sheet name="13.6.7" sheetId="9" r:id="rId10"/>
    <sheet name="13.6.8" sheetId="10" r:id="rId11"/>
    <sheet name="13.6.9" sheetId="11" r:id="rId12"/>
    <sheet name="13.6.10" sheetId="12" r:id="rId13"/>
    <sheet name="13.6.11" sheetId="13" r:id="rId14"/>
    <sheet name="13.6.12" sheetId="14" r:id="rId15"/>
    <sheet name="13.6.13" sheetId="15" r:id="rId16"/>
    <sheet name="13.6.14" sheetId="16" r:id="rId17"/>
    <sheet name="13.6.15" sheetId="17" r:id="rId18"/>
    <sheet name="13.6.16" sheetId="18" r:id="rId19"/>
    <sheet name="13.6.17" sheetId="19" r:id="rId20"/>
    <sheet name="13.6.18" sheetId="20" r:id="rId21"/>
    <sheet name="13.6.1E" sheetId="21" r:id="rId22"/>
    <sheet name="13.6.2E" sheetId="22" r:id="rId23"/>
    <sheet name="13.6.3E" sheetId="23" r:id="rId24"/>
    <sheet name="13.6.4E" sheetId="24" r:id="rId25"/>
    <sheet name="13.6.5E" sheetId="25" r:id="rId26"/>
    <sheet name="13.6.6E" sheetId="26" r:id="rId27"/>
    <sheet name="13.6.7E" sheetId="27" r:id="rId28"/>
    <sheet name="13.6.8E" sheetId="28" r:id="rId29"/>
    <sheet name="13.6.9E" sheetId="29" r:id="rId30"/>
    <sheet name="13.6.10E" sheetId="30" r:id="rId31"/>
    <sheet name="13.6.11E" sheetId="31" r:id="rId32"/>
    <sheet name="13.6.12E" sheetId="32" r:id="rId33"/>
    <sheet name="13.6.13E" sheetId="33" r:id="rId34"/>
    <sheet name="13.6.14E" sheetId="34" r:id="rId35"/>
    <sheet name="13.6.15E" sheetId="35" r:id="rId36"/>
    <sheet name="13.6.16E" sheetId="36" r:id="rId37"/>
    <sheet name="13.6.17E" sheetId="37" r:id="rId38"/>
    <sheet name="13.6.18E" sheetId="38" r:id="rId39"/>
  </sheets>
  <calcPr fullCalcOnLoad="1"/>
</workbook>
</file>

<file path=xl/sharedStrings.xml><?xml version="1.0" encoding="utf-8"?>
<sst xmlns="http://schemas.openxmlformats.org/spreadsheetml/2006/main" count="194" uniqueCount="194">
  <si>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</si>
  <si>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</si>
  <si>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</si>
  <si>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</si>
  <si>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</si>
  <si>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</si>
  <si>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</si>
  <si>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</si>
  <si>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</si>
  <si>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</si>
  <si>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13.6</t>
  </si>
  <si>
    <t>REDE DE GÁS</t>
  </si>
  <si>
    <t>13.6.1</t>
  </si>
  <si>
    <t>190282</t>
  </si>
  <si>
    <t>SBC</t>
  </si>
  <si>
    <t>RABICHO FLEXIVEL CROMADO 1/2"" COM 1 CANOPLA</t>
  </si>
  <si>
    <t>un</t>
  </si>
  <si>
    <t>2,00</t>
  </si>
  <si>
    <t>13.6.2</t>
  </si>
  <si>
    <t>15.029.0021-0</t>
  </si>
  <si>
    <t>EMOP</t>
  </si>
  <si>
    <t>REGISTRO DE ESFERA,EM METAL,COM DIAMETRO DE 1".FORNECIMENTO E COLOCACAO</t>
  </si>
  <si>
    <t>3,00</t>
  </si>
  <si>
    <t>13.6.3</t>
  </si>
  <si>
    <t>92694</t>
  </si>
  <si>
    <t>SINAPI</t>
  </si>
  <si>
    <t>NIPLE, EM FERRO GALVANIZADO, CONEXÃO ROSQUEADA, DN 20 (3/4"), INSTALADO EM RAMAIS E SUB-RAMAIS DE GÁS - FORNECIMENTO E INSTALAÇÃO. AF_10/2020</t>
  </si>
  <si>
    <t>13.6.4</t>
  </si>
  <si>
    <t>103029</t>
  </si>
  <si>
    <t>REGISTRO OU REGULADOR DE GÁS DE COZINHA - FORNECIMENTO E INSTALAÇÃO. AF_08/2021</t>
  </si>
  <si>
    <t>1,00</t>
  </si>
  <si>
    <t>13.6.5</t>
  </si>
  <si>
    <t>96640</t>
  </si>
  <si>
    <t xml:space="preserve">CONECTOR MACHO, PPR, 25 X 1/2  , CLASSE PN 25, INSTALADO EM RAMAL OU SUB-RAMAL DE ÁGUA   FORNECIMENTO E INSTALAÇÃO. AF_08/2022</t>
  </si>
  <si>
    <t>13.6.6</t>
  </si>
  <si>
    <t>97541</t>
  </si>
  <si>
    <t>LUVA COM REDUÇÃO, EM AÇO, CONEXÃO SOLDADA, DN 20 X 15 MM (3/4" X 1/2"), INSTALADO EM RAMAIS E SUB-RAMAIS DE GÁS - FORNECIMENTO E INSTALAÇÃO. AF_10/2020</t>
  </si>
  <si>
    <t>13.6.7</t>
  </si>
  <si>
    <t>13.6.8</t>
  </si>
  <si>
    <t>92371</t>
  </si>
  <si>
    <t>NIPLE, EM FERRO GALVANIZADO, DN 32 (1 1/4"), CONEXÃO ROSQUEADA, INSTALADO EM REDE DE ALIMENTAÇÃO PARA HIDRANTE - FORNECIMENTO E INSTALAÇÃO. AF_10/2020</t>
  </si>
  <si>
    <t>13.6.9</t>
  </si>
  <si>
    <t>052261</t>
  </si>
  <si>
    <t>COTOVELO 90 GALVANIZADO 1””</t>
  </si>
  <si>
    <t>6,00</t>
  </si>
  <si>
    <t>13.6.10</t>
  </si>
  <si>
    <t>056422</t>
  </si>
  <si>
    <t>CONECTOR PEX MULTICAMADA FEMEA 20mm x 1/2””</t>
  </si>
  <si>
    <t>13.6.11</t>
  </si>
  <si>
    <t>056423</t>
  </si>
  <si>
    <t>CONECTOR PEX MULTICAMADA FEMEA 26mm x 3/4””</t>
  </si>
  <si>
    <t>13.6.12</t>
  </si>
  <si>
    <t>056424</t>
  </si>
  <si>
    <t>CONECTOR PEX MULTICAMADA FEMEA 32mm x 1””</t>
  </si>
  <si>
    <t>13.6.13</t>
  </si>
  <si>
    <t>056631</t>
  </si>
  <si>
    <t>TUBO MULTICAMADA PEX, 20mm PARA GAS</t>
  </si>
  <si>
    <t>m</t>
  </si>
  <si>
    <t>0,43</t>
  </si>
  <si>
    <t>13.6.14</t>
  </si>
  <si>
    <t>100805</t>
  </si>
  <si>
    <t>TUBO, PEX, MULTICAMADA, DN 26, INSTALADO EM RAMAL INTERNO DE INSTALAÇÕES DE GÁS - FORNECIMENTO E INSTALAÇÃO. AF_01/2020</t>
  </si>
  <si>
    <t>9,45</t>
  </si>
  <si>
    <t>13.6.15</t>
  </si>
  <si>
    <t>15.003.0392-0</t>
  </si>
  <si>
    <t>ABRACADEIRA DE FIXACAO,TIPO COPO,ESTAMPADA EM CHAPA DE FERRO ZINCADA,COMPOSTA DE CANOPLA,PARAFUSOS E ABRACADEIRAS PROPRI AMENTE DITA,NO DIAMETRO 1".FORNECIMENTO E COLOCACAO 3%-DESGASTE DE FERRAMENTAS E EPI</t>
  </si>
  <si>
    <t>13.6.16</t>
  </si>
  <si>
    <t>056016</t>
  </si>
  <si>
    <t>VALVULA REDUTORA DE PRESSAO PARA GAS</t>
  </si>
  <si>
    <t>13.6.17</t>
  </si>
  <si>
    <t>92637</t>
  </si>
  <si>
    <t>TÊ, EM FERRO GALVANIZADO, CONEXÃO ROSQUEADA, DN 25 (1"), INSTALADO EM REDE DE ALIMENTAÇÃO PARA HIDRANTE - FORNECIMENTO E INSTALAÇÃO. AF_10/2020</t>
  </si>
  <si>
    <t>13.6.18</t>
  </si>
  <si>
    <t>056099</t>
  </si>
  <si>
    <t>MANOMETRO PRESSAO GAS GLP</t>
  </si>
  <si>
    <t>2</t>
  </si>
  <si>
    <t>Resumo do Critério</t>
  </si>
  <si>
    <t>Tipo</t>
  </si>
  <si>
    <t>Elementos</t>
  </si>
  <si>
    <t>Nome do Subcritério</t>
  </si>
  <si>
    <t>Categoria</t>
  </si>
  <si>
    <t>Tubulação flexível (Comprimento)</t>
  </si>
  <si>
    <t/>
  </si>
  <si>
    <t>Adicionar a</t>
  </si>
  <si>
    <t>Seleção</t>
  </si>
  <si>
    <t>Comprimento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</si>
  <si>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</si>
  <si>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</si>
  <si>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</si>
  <si>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</si>
  <si>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</si>
  <si>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</si>
  <si>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</si>
  <si>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Tubulação flexível redonda</t>
  </si>
  <si>
    <t>Cobre flexível classe A - Sem costura</t>
  </si>
  <si>
    <t>3</t>
  </si>
  <si>
    <t>Acessórios do tubo (a)</t>
  </si>
  <si>
    <t>a</t>
  </si>
  <si>
    <t>Válvula Alavanca Esfera Fêmea</t>
  </si>
  <si>
    <t>2) 3/4"</t>
  </si>
  <si>
    <t>1/2</t>
  </si>
  <si>
    <t>Conexões de tubo (A)</t>
  </si>
  <si>
    <t>A</t>
  </si>
  <si>
    <t>Niple Aço Galvanizado</t>
  </si>
  <si>
    <t>_</t>
  </si>
  <si>
    <t>Filtro de Parâmetro</t>
  </si>
  <si>
    <t>Comparação</t>
  </si>
  <si>
    <t>Valor</t>
  </si>
  <si>
    <t>Parâmetro</t>
  </si>
  <si>
    <t>Instância</t>
  </si>
  <si>
    <t>Igual a</t>
  </si>
  <si>
    <t>ø20-ø15</t>
  </si>
  <si>
    <t>Tamanho</t>
  </si>
  <si>
    <t>E</t>
  </si>
  <si>
    <t>1</t>
  </si>
  <si>
    <t>Regulador de pressão de 2 estágio - 1.2 pol</t>
  </si>
  <si>
    <t>GÁS_Regulador_de_Pressão_2º Estágio</t>
  </si>
  <si>
    <t>Conector Macho</t>
  </si>
  <si>
    <t>16x1/2" 2</t>
  </si>
  <si>
    <t>Luva de Redução Galvanizada BSP 1 x 3/4"</t>
  </si>
  <si>
    <t>TUPY - BSP - Luva de Redução</t>
  </si>
  <si>
    <t>ø16-ø13</t>
  </si>
  <si>
    <t>ø32-ø32</t>
  </si>
  <si>
    <t>6</t>
  </si>
  <si>
    <t>Cotovelo Aço Galvanizado</t>
  </si>
  <si>
    <t>Standard</t>
  </si>
  <si>
    <t>Cotovelo 90°</t>
  </si>
  <si>
    <t>GÁS_Cotovelo</t>
  </si>
  <si>
    <t>Conector Fêmea</t>
  </si>
  <si>
    <t>20x1/2"</t>
  </si>
  <si>
    <t>Conector Fêmea com Porca Giratória</t>
  </si>
  <si>
    <t>26x3/4"</t>
  </si>
  <si>
    <t>Conector Fêmea Rosca</t>
  </si>
  <si>
    <t>GÁS_Conector Femea _Rosca (Emmeti)</t>
  </si>
  <si>
    <t>Tubulação (Comprimento)</t>
  </si>
  <si>
    <t>Tipos de tubos</t>
  </si>
  <si>
    <t>GASPEX-Tubo de Alumínio Multicamada _ PRENSAR</t>
  </si>
  <si>
    <t>ø20</t>
  </si>
  <si>
    <t>ø26</t>
  </si>
  <si>
    <t>Abraçadeira Tipo D com Parafuso</t>
  </si>
  <si>
    <t>Abraçadeira Tipo D com Parafuso - ERIKBIM</t>
  </si>
  <si>
    <t>Válvula Angular M/F</t>
  </si>
  <si>
    <t>Te Redução Aço Galvanizado</t>
  </si>
  <si>
    <t>Standard 2</t>
  </si>
  <si>
    <t>Regulador de Pressão de 1 estágio - 1.2 pol</t>
  </si>
  <si>
    <t>GÁS_Regulador de pressão com manômetro de 1 estágio - 1.2 pol</t>
  </si>
  <si>
    <t>Projeto</t>
  </si>
  <si>
    <t>Vínculo</t>
  </si>
  <si>
    <t>Elemento</t>
  </si>
  <si>
    <t>Id do Revit</t>
  </si>
  <si>
    <t>Totais:</t>
  </si>
  <si>
    <t>BE-PMSa-MOD-GAS-ESCOLAAUTISTA-EX-000-R00</t>
  </si>
  <si>
    <t>773259</t>
  </si>
  <si>
    <t>773298</t>
  </si>
  <si>
    <t>773281</t>
  </si>
  <si>
    <t>773255</t>
  </si>
  <si>
    <t>773261</t>
  </si>
  <si>
    <t>773288</t>
  </si>
  <si>
    <t>773296</t>
  </si>
  <si>
    <t>789324</t>
  </si>
  <si>
    <t>773253</t>
  </si>
  <si>
    <t>773254</t>
  </si>
  <si>
    <t>773282</t>
  </si>
  <si>
    <t>790805</t>
  </si>
  <si>
    <t>773279</t>
  </si>
  <si>
    <t>773290</t>
  </si>
  <si>
    <t>773292</t>
  </si>
  <si>
    <t>790569</t>
  </si>
  <si>
    <t>778601</t>
  </si>
  <si>
    <t>787239</t>
  </si>
  <si>
    <t>787241</t>
  </si>
  <si>
    <t>793350</t>
  </si>
  <si>
    <t>791909</t>
  </si>
  <si>
    <t>773273</t>
  </si>
  <si>
    <t>793104</t>
  </si>
  <si>
    <t>773248</t>
  </si>
  <si>
    <t>773250</t>
  </si>
  <si>
    <t>773267</t>
  </si>
  <si>
    <t>773284</t>
  </si>
  <si>
    <t>773286</t>
  </si>
  <si>
    <t>773294</t>
  </si>
  <si>
    <t>790556</t>
  </si>
  <si>
    <t>791952</t>
  </si>
  <si>
    <t>801071</t>
  </si>
  <si>
    <t>773265</t>
  </si>
  <si>
    <t>773271</t>
  </si>
  <si>
    <t>779017</t>
  </si>
  <si>
    <t>779297</t>
  </si>
  <si>
    <t>784569</t>
  </si>
  <si>
    <t>787202</t>
  </si>
  <si>
    <t>800993</t>
  </si>
  <si>
    <t>779302</t>
  </si>
  <si>
    <t>773252</t>
  </si>
  <si>
    <t>773256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</si>
</sst>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2" applyFont="1" fillId="5" applyFill="1" borderId="1" applyBorder="1" xfId="7" applyProtection="1" applyAlignment="1">
      <alignment horizontal="center" wrapText="1"/>
    </xf>
    <xf numFmtId="0" applyNumberFormat="1" fontId="0" applyFont="1" fillId="6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7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7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3.6.1" displayName="Criteria_Summary13.6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3.6.10" displayName="Criteria_Summary13.6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Criteria_Summary13.6.11" displayName="Criteria_Summary13.6.1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Criteria_Summary13.6.12" displayName="Criteria_Summary13.6.1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Criteria_Summary13.6.13" displayName="Criteria_Summary13.6.1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Criteria_Summary13.6.14" displayName="Criteria_Summary13.6.1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Criteria_Summary13.6.15" displayName="Criteria_Summary13.6.1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Criteria_Summary13.6.16" displayName="Criteria_Summary13.6.1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Criteria_Summary13.6.17" displayName="Criteria_Summary13.6.1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Criteria_Summary13.6.18" displayName="Criteria_Summary13.6.1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Elements13_6_11" displayName="Elements13_6_1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3.6.2" displayName="Criteria_Summary13.6.2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Elements13_6_21" displayName="Elements13_6_2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Elements13_6_22" displayName="Elements13_6_22" ref="A16:E19" headerRowCount="1" totalsRowCount="1" totalsRowCellStyle="styleRegular">
  <autoFilter ref="A16:E1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Elements13_6_31" displayName="Elements13_6_3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Elements13_6_41" displayName="Elements13_6_4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Elements13_6_51" displayName="Elements13_6_5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Elements13_6_61" displayName="Elements13_6_6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Elements13_6_71" displayName="Elements13_6_7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Elements13_6_81" displayName="Elements13_6_8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Elements13_6_91" displayName="Elements13_6_9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Elements13_6_92" displayName="Elements13_6_92" ref="A17:E22" headerRowCount="1" totalsRowCount="1" totalsRowCellStyle="styleRegular">
  <autoFilter ref="A17:E2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3.6.3" displayName="Criteria_Summary13.6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id="30" name="Elements13_6_101" displayName="Elements13_6_10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id="31" name="Elements13_6_111" displayName="Elements13_6_11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id="32" name="Elements13_6_121" displayName="Elements13_6_12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id="33" name="Elements13_6_131" displayName="Elements13_6_131" ref="A6:E14" headerRowCount="1" totalsRowCount="1" totalsRowCellStyle="styleRegular">
  <autoFilter ref="A6:E1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id="34" name="Elements13_6_141" displayName="Elements13_6_141" ref="A6:E16" headerRowCount="1" totalsRowCount="1" totalsRowCellStyle="styleRegular">
  <autoFilter ref="A6:E1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id="35" name="Elements13_6_151" displayName="Elements13_6_15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id="36" name="Elements13_6_161" displayName="Elements13_6_16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id="37" name="Elements13_6_171" displayName="Elements13_6_17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id="38" name="Elements13_6_181" displayName="Elements13_6_18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3.6.4" displayName="Criteria_Summary13.6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3.6.5" displayName="Criteria_Summary13.6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3.6.6" displayName="Criteria_Summary13.6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3.6.7" displayName="Criteria_Summary13.6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3.6.8" displayName="Criteria_Summary13.6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3.6.9" displayName="Criteria_Summary13.6.9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3.6&apos;!A1" TargetMode="External"/><Relationship Id="rId2" Type="http://schemas.openxmlformats.org/officeDocument/2006/relationships/hyperlink" Target="#&apos;13.6.1&apos;!A1" TargetMode="External"/><Relationship Id="rId3" Type="http://schemas.openxmlformats.org/officeDocument/2006/relationships/hyperlink" Target="#&apos;13.6.1E&apos;!A1" TargetMode="External"/><Relationship Id="rId4" Type="http://schemas.openxmlformats.org/officeDocument/2006/relationships/hyperlink" Target="#&apos;13.6.2&apos;!A1" TargetMode="External"/><Relationship Id="rId5" Type="http://schemas.openxmlformats.org/officeDocument/2006/relationships/hyperlink" Target="#&apos;13.6.2E&apos;!A1" TargetMode="External"/><Relationship Id="rId6" Type="http://schemas.openxmlformats.org/officeDocument/2006/relationships/hyperlink" Target="#&apos;13.6.3&apos;!A1" TargetMode="External"/><Relationship Id="rId7" Type="http://schemas.openxmlformats.org/officeDocument/2006/relationships/hyperlink" Target="#&apos;13.6.3E&apos;!A1" TargetMode="External"/><Relationship Id="rId8" Type="http://schemas.openxmlformats.org/officeDocument/2006/relationships/hyperlink" Target="#&apos;13.6.4&apos;!A1" TargetMode="External"/><Relationship Id="rId9" Type="http://schemas.openxmlformats.org/officeDocument/2006/relationships/hyperlink" Target="#&apos;13.6.4E&apos;!A1" TargetMode="External"/><Relationship Id="rId10" Type="http://schemas.openxmlformats.org/officeDocument/2006/relationships/hyperlink" Target="#&apos;13.6.5&apos;!A1" TargetMode="External"/><Relationship Id="rId11" Type="http://schemas.openxmlformats.org/officeDocument/2006/relationships/hyperlink" Target="#&apos;13.6.5E&apos;!A1" TargetMode="External"/><Relationship Id="rId12" Type="http://schemas.openxmlformats.org/officeDocument/2006/relationships/hyperlink" Target="#&apos;13.6.6&apos;!A1" TargetMode="External"/><Relationship Id="rId13" Type="http://schemas.openxmlformats.org/officeDocument/2006/relationships/hyperlink" Target="#&apos;13.6.6E&apos;!A1" TargetMode="External"/><Relationship Id="rId14" Type="http://schemas.openxmlformats.org/officeDocument/2006/relationships/hyperlink" Target="#&apos;13.6.7&apos;!A1" TargetMode="External"/><Relationship Id="rId15" Type="http://schemas.openxmlformats.org/officeDocument/2006/relationships/hyperlink" Target="#&apos;13.6.7E&apos;!A1" TargetMode="External"/><Relationship Id="rId16" Type="http://schemas.openxmlformats.org/officeDocument/2006/relationships/hyperlink" Target="#&apos;13.6.8&apos;!A1" TargetMode="External"/><Relationship Id="rId17" Type="http://schemas.openxmlformats.org/officeDocument/2006/relationships/hyperlink" Target="#&apos;13.6.8E&apos;!A1" TargetMode="External"/><Relationship Id="rId18" Type="http://schemas.openxmlformats.org/officeDocument/2006/relationships/hyperlink" Target="#&apos;13.6.9&apos;!A1" TargetMode="External"/><Relationship Id="rId19" Type="http://schemas.openxmlformats.org/officeDocument/2006/relationships/hyperlink" Target="#&apos;13.6.9E&apos;!A1" TargetMode="External"/><Relationship Id="rId20" Type="http://schemas.openxmlformats.org/officeDocument/2006/relationships/hyperlink" Target="#&apos;13.6.10&apos;!A1" TargetMode="External"/><Relationship Id="rId21" Type="http://schemas.openxmlformats.org/officeDocument/2006/relationships/hyperlink" Target="#&apos;13.6.10E&apos;!A1" TargetMode="External"/><Relationship Id="rId22" Type="http://schemas.openxmlformats.org/officeDocument/2006/relationships/hyperlink" Target="#&apos;13.6.11&apos;!A1" TargetMode="External"/><Relationship Id="rId23" Type="http://schemas.openxmlformats.org/officeDocument/2006/relationships/hyperlink" Target="#&apos;13.6.11E&apos;!A1" TargetMode="External"/><Relationship Id="rId24" Type="http://schemas.openxmlformats.org/officeDocument/2006/relationships/hyperlink" Target="#&apos;13.6.12&apos;!A1" TargetMode="External"/><Relationship Id="rId25" Type="http://schemas.openxmlformats.org/officeDocument/2006/relationships/hyperlink" Target="#&apos;13.6.12E&apos;!A1" TargetMode="External"/><Relationship Id="rId26" Type="http://schemas.openxmlformats.org/officeDocument/2006/relationships/hyperlink" Target="#&apos;13.6.13&apos;!A1" TargetMode="External"/><Relationship Id="rId27" Type="http://schemas.openxmlformats.org/officeDocument/2006/relationships/hyperlink" Target="#&apos;13.6.13E&apos;!A1" TargetMode="External"/><Relationship Id="rId28" Type="http://schemas.openxmlformats.org/officeDocument/2006/relationships/hyperlink" Target="#&apos;13.6.14&apos;!A1" TargetMode="External"/><Relationship Id="rId29" Type="http://schemas.openxmlformats.org/officeDocument/2006/relationships/hyperlink" Target="#&apos;13.6.14E&apos;!A1" TargetMode="External"/><Relationship Id="rId30" Type="http://schemas.openxmlformats.org/officeDocument/2006/relationships/hyperlink" Target="#&apos;13.6.15&apos;!A1" TargetMode="External"/><Relationship Id="rId31" Type="http://schemas.openxmlformats.org/officeDocument/2006/relationships/hyperlink" Target="#&apos;13.6.15E&apos;!A1" TargetMode="External"/><Relationship Id="rId32" Type="http://schemas.openxmlformats.org/officeDocument/2006/relationships/hyperlink" Target="#&apos;13.6.16&apos;!A1" TargetMode="External"/><Relationship Id="rId33" Type="http://schemas.openxmlformats.org/officeDocument/2006/relationships/hyperlink" Target="#&apos;13.6.16E&apos;!A1" TargetMode="External"/><Relationship Id="rId34" Type="http://schemas.openxmlformats.org/officeDocument/2006/relationships/hyperlink" Target="#&apos;13.6.17&apos;!A1" TargetMode="External"/><Relationship Id="rId35" Type="http://schemas.openxmlformats.org/officeDocument/2006/relationships/hyperlink" Target="#&apos;13.6.17E&apos;!A1" TargetMode="External"/><Relationship Id="rId36" Type="http://schemas.openxmlformats.org/officeDocument/2006/relationships/hyperlink" Target="#&apos;13.6.18&apos;!A1" TargetMode="External"/><Relationship Id="rId37" Type="http://schemas.openxmlformats.org/officeDocument/2006/relationships/hyperlink" Target="#&apos;13.6.18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8E&apos;!A1" TargetMode="External"/><Relationship Id="rId4" Type="http://schemas.openxmlformats.org/officeDocument/2006/relationships/hyperlink" Target="#&apos;13.6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9E&apos;!A1" TargetMode="External"/><Relationship Id="rId4" Type="http://schemas.openxmlformats.org/officeDocument/2006/relationships/hyperlink" Target="#&apos;13.6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0E&apos;!A1" TargetMode="External"/><Relationship Id="rId4" Type="http://schemas.openxmlformats.org/officeDocument/2006/relationships/hyperlink" Target="#&apos;13.6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1E&apos;!A1" TargetMode="External"/><Relationship Id="rId4" Type="http://schemas.openxmlformats.org/officeDocument/2006/relationships/hyperlink" Target="#&apos;13.6.1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2E&apos;!A1" TargetMode="External"/><Relationship Id="rId4" Type="http://schemas.openxmlformats.org/officeDocument/2006/relationships/hyperlink" Target="#&apos;13.6.1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3E&apos;!A1" TargetMode="External"/><Relationship Id="rId4" Type="http://schemas.openxmlformats.org/officeDocument/2006/relationships/hyperlink" Target="#&apos;13.6.13E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4E&apos;!A1" TargetMode="External"/><Relationship Id="rId4" Type="http://schemas.openxmlformats.org/officeDocument/2006/relationships/hyperlink" Target="#&apos;13.6.14E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5E&apos;!A1" TargetMode="External"/><Relationship Id="rId4" Type="http://schemas.openxmlformats.org/officeDocument/2006/relationships/hyperlink" Target="#&apos;13.6.15E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6E&apos;!A1" TargetMode="External"/><Relationship Id="rId4" Type="http://schemas.openxmlformats.org/officeDocument/2006/relationships/hyperlink" Target="#&apos;13.6.16E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7E&apos;!A1" TargetMode="External"/><Relationship Id="rId4" Type="http://schemas.openxmlformats.org/officeDocument/2006/relationships/hyperlink" Target="#&apos;13.6.17E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8E&apos;!A1" TargetMode="External"/><Relationship Id="rId4" Type="http://schemas.openxmlformats.org/officeDocument/2006/relationships/hyperlink" Target="#&apos;13.6.18E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3.6.1&apos;!A1" TargetMode="External"/><Relationship Id="rId3" Type="http://schemas.openxmlformats.org/officeDocument/2006/relationships/hyperlink" Target="#&apos;13.6.1&apos;!A1" TargetMode="External"/><Relationship Id="rId4" Type="http://schemas.openxmlformats.org/officeDocument/2006/relationships/hyperlink" Target="#&apos;13.6.1&apos;!A1" TargetMode="External"/><Relationship Id="rId5" Type="http://schemas.openxmlformats.org/officeDocument/2006/relationships/hyperlink" Target="#&apos;13.6.1&apos;!A1" TargetMode="External"/><Relationship Id="rId6" Type="http://schemas.openxmlformats.org/officeDocument/2006/relationships/hyperlink" Target="#&apos;13.6.1&apos;!A1" TargetMode="External"/><Relationship Id="rId7" Type="http://schemas.openxmlformats.org/officeDocument/2006/relationships/hyperlink" Target="#&apos;13.6.1&apos;!A1" TargetMode="External"/><Relationship Id="rId8" Type="http://schemas.openxmlformats.org/officeDocument/2006/relationships/hyperlink" Target="#&apos;13.6.1&apos;!A1" TargetMode="External"/><Relationship Id="rId9" Type="http://schemas.openxmlformats.org/officeDocument/2006/relationships/hyperlink" Target="#&apos;13.6.1&apos;!A1" TargetMode="External"/><Relationship Id="rId10" Type="http://schemas.openxmlformats.org/officeDocument/2006/relationships/hyperlink" Target="#&apos;13.6.1&apos;!A1" TargetMode="External"/><Relationship Id="rId11" Type="http://schemas.openxmlformats.org/officeDocument/2006/relationships/hyperlink" Target="#&apos;13.6.1&apos;!A1" TargetMode="External"/><Relationship Id="rId12" Type="http://schemas.openxmlformats.org/officeDocument/2006/relationships/hyperlink" Target="#&apos;13.6.1&apos;!A1" TargetMode="External"/><Relationship Id="rId13" Type="http://schemas.openxmlformats.org/officeDocument/2006/relationships/hyperlink" Target="#&apos;13.6.1&apos;!A1" TargetMode="External"/><Relationship Id="rId14" Type="http://schemas.openxmlformats.org/officeDocument/2006/relationships/hyperlink" Target="#&apos;13.6.1&apos;!A1" TargetMode="External"/><Relationship Id="rId15" Type="http://schemas.openxmlformats.org/officeDocument/2006/relationships/hyperlink" Target="#&apos;13.6.1&apos;!A1" TargetMode="External"/><Relationship Id="rId16" Type="http://schemas.openxmlformats.org/officeDocument/2006/relationships/hyperlink" Target="#&apos;13.6.1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table" Target="../tables/table21.xml"/><Relationship Id="rId3" Type="http://schemas.openxmlformats.org/officeDocument/2006/relationships/hyperlink" Target="#&apos;13.6.2&apos;!A1" TargetMode="External"/><Relationship Id="rId4" Type="http://schemas.openxmlformats.org/officeDocument/2006/relationships/hyperlink" Target="#&apos;13.6.2&apos;!A1" TargetMode="External"/><Relationship Id="rId5" Type="http://schemas.openxmlformats.org/officeDocument/2006/relationships/hyperlink" Target="#&apos;13.6.2&apos;!A1" TargetMode="External"/><Relationship Id="rId6" Type="http://schemas.openxmlformats.org/officeDocument/2006/relationships/hyperlink" Target="#&apos;13.6.2&apos;!A1" TargetMode="External"/><Relationship Id="rId7" Type="http://schemas.openxmlformats.org/officeDocument/2006/relationships/hyperlink" Target="#&apos;13.6.2&apos;!A1" TargetMode="External"/><Relationship Id="rId8" Type="http://schemas.openxmlformats.org/officeDocument/2006/relationships/hyperlink" Target="#&apos;13.6.2&apos;!A1" TargetMode="External"/><Relationship Id="rId9" Type="http://schemas.openxmlformats.org/officeDocument/2006/relationships/hyperlink" Target="#&apos;13.6.2&apos;!A1" TargetMode="External"/><Relationship Id="rId10" Type="http://schemas.openxmlformats.org/officeDocument/2006/relationships/hyperlink" Target="#&apos;13.6.2&apos;!A1" TargetMode="External"/><Relationship Id="rId11" Type="http://schemas.openxmlformats.org/officeDocument/2006/relationships/hyperlink" Target="#&apos;13.6.2&apos;!A1" TargetMode="External"/><Relationship Id="rId12" Type="http://schemas.openxmlformats.org/officeDocument/2006/relationships/hyperlink" Target="#&apos;13.6.2&apos;!A1" TargetMode="External"/><Relationship Id="rId13" Type="http://schemas.openxmlformats.org/officeDocument/2006/relationships/hyperlink" Target="#&apos;13.6.2&apos;!A1" TargetMode="External"/><Relationship Id="rId14" Type="http://schemas.openxmlformats.org/officeDocument/2006/relationships/hyperlink" Target="#&apos;13.6.2&apos;!A1" TargetMode="External"/><Relationship Id="rId15" Type="http://schemas.openxmlformats.org/officeDocument/2006/relationships/hyperlink" Target="#&apos;13.6.2&apos;!A1" TargetMode="External"/><Relationship Id="rId16" Type="http://schemas.openxmlformats.org/officeDocument/2006/relationships/hyperlink" Target="#&apos;13.6.2&apos;!A1" TargetMode="External"/><Relationship Id="rId17" Type="http://schemas.openxmlformats.org/officeDocument/2006/relationships/hyperlink" Target="#&apos;13.6.2&apos;!A1" TargetMode="External"/><Relationship Id="rId18" Type="http://schemas.openxmlformats.org/officeDocument/2006/relationships/hyperlink" Target="#&apos;13.6.2&apos;!A1" TargetMode="External"/><Relationship Id="rId19" Type="http://schemas.openxmlformats.org/officeDocument/2006/relationships/hyperlink" Target="#&apos;13.6.2&apos;!A1" TargetMode="External"/><Relationship Id="rId20" Type="http://schemas.openxmlformats.org/officeDocument/2006/relationships/hyperlink" Target="#&apos;13.6.2&apos;!A1" TargetMode="External"/><Relationship Id="rId21" Type="http://schemas.openxmlformats.org/officeDocument/2006/relationships/hyperlink" Target="#&apos;13.6.2&apos;!A1" TargetMode="External"/><Relationship Id="rId22" Type="http://schemas.openxmlformats.org/officeDocument/2006/relationships/hyperlink" Target="#&apos;13.6.2&apos;!A1" TargetMode="External"/><Relationship Id="rId23" Type="http://schemas.openxmlformats.org/officeDocument/2006/relationships/hyperlink" Target="#&apos;13.6.2&apos;!A1" TargetMode="External"/><Relationship Id="rId24" Type="http://schemas.openxmlformats.org/officeDocument/2006/relationships/hyperlink" Target="#&apos;13.6.2&apos;!A1" TargetMode="External"/><Relationship Id="rId25" Type="http://schemas.openxmlformats.org/officeDocument/2006/relationships/hyperlink" Target="#&apos;13.6.2&apos;!A1" TargetMode="External"/><Relationship Id="rId26" Type="http://schemas.openxmlformats.org/officeDocument/2006/relationships/hyperlink" Target="#&apos;13.6.2&apos;!A1" TargetMode="External"/><Relationship Id="rId27" Type="http://schemas.openxmlformats.org/officeDocument/2006/relationships/hyperlink" Target="#&apos;13.6.2&apos;!A1" TargetMode="External"/><Relationship Id="rId28" Type="http://schemas.openxmlformats.org/officeDocument/2006/relationships/hyperlink" Target="#&apos;13.6.2&apos;!A1" TargetMode="External"/><Relationship Id="rId29" Type="http://schemas.openxmlformats.org/officeDocument/2006/relationships/hyperlink" Target="#&apos;13.6.2&apos;!A1" TargetMode="External"/><Relationship Id="rId30" Type="http://schemas.openxmlformats.org/officeDocument/2006/relationships/hyperlink" Target="#&apos;13.6.2&apos;!A1" TargetMode="External"/><Relationship Id="rId31" Type="http://schemas.openxmlformats.org/officeDocument/2006/relationships/hyperlink" Target="#&apos;13.6.2&apos;!A1" TargetMode="External"/><Relationship Id="rId32" Type="http://schemas.openxmlformats.org/officeDocument/2006/relationships/hyperlink" Target="#&apos;13.6.2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22.xml"/><Relationship Id="rId2" Type="http://schemas.openxmlformats.org/officeDocument/2006/relationships/hyperlink" Target="#&apos;13.6.3&apos;!A1" TargetMode="External"/><Relationship Id="rId3" Type="http://schemas.openxmlformats.org/officeDocument/2006/relationships/hyperlink" Target="#&apos;13.6.3&apos;!A1" TargetMode="External"/><Relationship Id="rId4" Type="http://schemas.openxmlformats.org/officeDocument/2006/relationships/hyperlink" Target="#&apos;13.6.3&apos;!A1" TargetMode="External"/><Relationship Id="rId5" Type="http://schemas.openxmlformats.org/officeDocument/2006/relationships/hyperlink" Target="#&apos;13.6.3&apos;!A1" TargetMode="External"/><Relationship Id="rId6" Type="http://schemas.openxmlformats.org/officeDocument/2006/relationships/hyperlink" Target="#&apos;13.6.3&apos;!A1" TargetMode="External"/><Relationship Id="rId7" Type="http://schemas.openxmlformats.org/officeDocument/2006/relationships/hyperlink" Target="#&apos;13.6.3&apos;!A1" TargetMode="External"/><Relationship Id="rId8" Type="http://schemas.openxmlformats.org/officeDocument/2006/relationships/hyperlink" Target="#&apos;13.6.3&apos;!A1" TargetMode="External"/><Relationship Id="rId9" Type="http://schemas.openxmlformats.org/officeDocument/2006/relationships/hyperlink" Target="#&apos;13.6.3&apos;!A1" TargetMode="External"/><Relationship Id="rId10" Type="http://schemas.openxmlformats.org/officeDocument/2006/relationships/hyperlink" Target="#&apos;13.6.3&apos;!A1" TargetMode="External"/><Relationship Id="rId11" Type="http://schemas.openxmlformats.org/officeDocument/2006/relationships/hyperlink" Target="#&apos;13.6.3&apos;!A1" TargetMode="External"/><Relationship Id="rId12" Type="http://schemas.openxmlformats.org/officeDocument/2006/relationships/hyperlink" Target="#&apos;13.6.3&apos;!A1" TargetMode="External"/><Relationship Id="rId13" Type="http://schemas.openxmlformats.org/officeDocument/2006/relationships/hyperlink" Target="#&apos;13.6.3&apos;!A1" TargetMode="External"/><Relationship Id="rId14" Type="http://schemas.openxmlformats.org/officeDocument/2006/relationships/hyperlink" Target="#&apos;13.6.3&apos;!A1" TargetMode="External"/><Relationship Id="rId15" Type="http://schemas.openxmlformats.org/officeDocument/2006/relationships/hyperlink" Target="#&apos;13.6.3&apos;!A1" TargetMode="External"/><Relationship Id="rId16" Type="http://schemas.openxmlformats.org/officeDocument/2006/relationships/hyperlink" Target="#&apos;13.6.3&apos;!A1" TargetMode="Externa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table" Target="../tables/table23.xml"/><Relationship Id="rId2" Type="http://schemas.openxmlformats.org/officeDocument/2006/relationships/hyperlink" Target="#&apos;13.6.4&apos;!A1" TargetMode="External"/><Relationship Id="rId3" Type="http://schemas.openxmlformats.org/officeDocument/2006/relationships/hyperlink" Target="#&apos;13.6.4&apos;!A1" TargetMode="External"/><Relationship Id="rId4" Type="http://schemas.openxmlformats.org/officeDocument/2006/relationships/hyperlink" Target="#&apos;13.6.4&apos;!A1" TargetMode="External"/><Relationship Id="rId5" Type="http://schemas.openxmlformats.org/officeDocument/2006/relationships/hyperlink" Target="#&apos;13.6.4&apos;!A1" TargetMode="External"/><Relationship Id="rId6" Type="http://schemas.openxmlformats.org/officeDocument/2006/relationships/hyperlink" Target="#&apos;13.6.4&apos;!A1" TargetMode="External"/><Relationship Id="rId7" Type="http://schemas.openxmlformats.org/officeDocument/2006/relationships/hyperlink" Target="#&apos;13.6.4&apos;!A1" TargetMode="External"/><Relationship Id="rId8" Type="http://schemas.openxmlformats.org/officeDocument/2006/relationships/hyperlink" Target="#&apos;13.6.4&apos;!A1" TargetMode="External"/><Relationship Id="rId9" Type="http://schemas.openxmlformats.org/officeDocument/2006/relationships/hyperlink" Target="#&apos;13.6.4&apos;!A1" TargetMode="External"/><Relationship Id="rId10" Type="http://schemas.openxmlformats.org/officeDocument/2006/relationships/hyperlink" Target="#&apos;13.6.4&apos;!A1" TargetMode="External"/><Relationship Id="rId11" Type="http://schemas.openxmlformats.org/officeDocument/2006/relationships/hyperlink" Target="#&apos;13.6.4&apos;!A1" TargetMode="External"/><Relationship Id="rId12" Type="http://schemas.openxmlformats.org/officeDocument/2006/relationships/hyperlink" Target="#&apos;13.6.4&apos;!A1" TargetMode="External"/><Relationship Id="rId13" Type="http://schemas.openxmlformats.org/officeDocument/2006/relationships/hyperlink" Target="#&apos;13.6.4&apos;!A1" TargetMode="External"/><Relationship Id="rId14" Type="http://schemas.openxmlformats.org/officeDocument/2006/relationships/hyperlink" Target="#&apos;13.6.4&apos;!A1" TargetMode="External"/><Relationship Id="rId15" Type="http://schemas.openxmlformats.org/officeDocument/2006/relationships/hyperlink" Target="#&apos;13.6.4&apos;!A1" TargetMode="External"/><Relationship Id="rId16" Type="http://schemas.openxmlformats.org/officeDocument/2006/relationships/hyperlink" Target="#&apos;13.6.4&apos;!A1" TargetMode="Externa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table" Target="../tables/table24.xml"/><Relationship Id="rId2" Type="http://schemas.openxmlformats.org/officeDocument/2006/relationships/hyperlink" Target="#&apos;13.6.5&apos;!A1" TargetMode="External"/><Relationship Id="rId3" Type="http://schemas.openxmlformats.org/officeDocument/2006/relationships/hyperlink" Target="#&apos;13.6.5&apos;!A1" TargetMode="External"/><Relationship Id="rId4" Type="http://schemas.openxmlformats.org/officeDocument/2006/relationships/hyperlink" Target="#&apos;13.6.5&apos;!A1" TargetMode="External"/><Relationship Id="rId5" Type="http://schemas.openxmlformats.org/officeDocument/2006/relationships/hyperlink" Target="#&apos;13.6.5&apos;!A1" TargetMode="External"/><Relationship Id="rId6" Type="http://schemas.openxmlformats.org/officeDocument/2006/relationships/hyperlink" Target="#&apos;13.6.5&apos;!A1" TargetMode="External"/><Relationship Id="rId7" Type="http://schemas.openxmlformats.org/officeDocument/2006/relationships/hyperlink" Target="#&apos;13.6.5&apos;!A1" TargetMode="External"/><Relationship Id="rId8" Type="http://schemas.openxmlformats.org/officeDocument/2006/relationships/hyperlink" Target="#&apos;13.6.5&apos;!A1" TargetMode="External"/><Relationship Id="rId9" Type="http://schemas.openxmlformats.org/officeDocument/2006/relationships/hyperlink" Target="#&apos;13.6.5&apos;!A1" TargetMode="External"/><Relationship Id="rId10" Type="http://schemas.openxmlformats.org/officeDocument/2006/relationships/hyperlink" Target="#&apos;13.6.5&apos;!A1" TargetMode="External"/><Relationship Id="rId11" Type="http://schemas.openxmlformats.org/officeDocument/2006/relationships/hyperlink" Target="#&apos;13.6.5&apos;!A1" TargetMode="External"/><Relationship Id="rId12" Type="http://schemas.openxmlformats.org/officeDocument/2006/relationships/hyperlink" Target="#&apos;13.6.5&apos;!A1" TargetMode="External"/><Relationship Id="rId13" Type="http://schemas.openxmlformats.org/officeDocument/2006/relationships/hyperlink" Target="#&apos;13.6.5&apos;!A1" TargetMode="External"/><Relationship Id="rId14" Type="http://schemas.openxmlformats.org/officeDocument/2006/relationships/hyperlink" Target="#&apos;13.6.5&apos;!A1" TargetMode="External"/><Relationship Id="rId15" Type="http://schemas.openxmlformats.org/officeDocument/2006/relationships/hyperlink" Target="#&apos;13.6.5&apos;!A1" TargetMode="External"/><Relationship Id="rId16" Type="http://schemas.openxmlformats.org/officeDocument/2006/relationships/hyperlink" Target="#&apos;13.6.5&apos;!A1" TargetMode="Externa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25.xml"/><Relationship Id="rId2" Type="http://schemas.openxmlformats.org/officeDocument/2006/relationships/hyperlink" Target="#&apos;13.6.6&apos;!A1" TargetMode="External"/><Relationship Id="rId3" Type="http://schemas.openxmlformats.org/officeDocument/2006/relationships/hyperlink" Target="#&apos;13.6.6&apos;!A1" TargetMode="External"/><Relationship Id="rId4" Type="http://schemas.openxmlformats.org/officeDocument/2006/relationships/hyperlink" Target="#&apos;13.6.6&apos;!A1" TargetMode="External"/><Relationship Id="rId5" Type="http://schemas.openxmlformats.org/officeDocument/2006/relationships/hyperlink" Target="#&apos;13.6.6&apos;!A1" TargetMode="External"/><Relationship Id="rId6" Type="http://schemas.openxmlformats.org/officeDocument/2006/relationships/hyperlink" Target="#&apos;13.6.6&apos;!A1" TargetMode="External"/><Relationship Id="rId7" Type="http://schemas.openxmlformats.org/officeDocument/2006/relationships/hyperlink" Target="#&apos;13.6.6&apos;!A1" TargetMode="External"/><Relationship Id="rId8" Type="http://schemas.openxmlformats.org/officeDocument/2006/relationships/hyperlink" Target="#&apos;13.6.6&apos;!A1" TargetMode="External"/><Relationship Id="rId9" Type="http://schemas.openxmlformats.org/officeDocument/2006/relationships/hyperlink" Target="#&apos;13.6.6&apos;!A1" TargetMode="External"/><Relationship Id="rId10" Type="http://schemas.openxmlformats.org/officeDocument/2006/relationships/hyperlink" Target="#&apos;13.6.6&apos;!A1" TargetMode="External"/><Relationship Id="rId11" Type="http://schemas.openxmlformats.org/officeDocument/2006/relationships/hyperlink" Target="#&apos;13.6.6&apos;!A1" TargetMode="External"/><Relationship Id="rId12" Type="http://schemas.openxmlformats.org/officeDocument/2006/relationships/hyperlink" Target="#&apos;13.6.6&apos;!A1" TargetMode="External"/><Relationship Id="rId13" Type="http://schemas.openxmlformats.org/officeDocument/2006/relationships/hyperlink" Target="#&apos;13.6.6&apos;!A1" TargetMode="External"/><Relationship Id="rId14" Type="http://schemas.openxmlformats.org/officeDocument/2006/relationships/hyperlink" Target="#&apos;13.6.6&apos;!A1" TargetMode="External"/><Relationship Id="rId15" Type="http://schemas.openxmlformats.org/officeDocument/2006/relationships/hyperlink" Target="#&apos;13.6.6&apos;!A1" TargetMode="External"/><Relationship Id="rId16" Type="http://schemas.openxmlformats.org/officeDocument/2006/relationships/hyperlink" Target="#&apos;13.6.6&apos;!A1" TargetMode="Externa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hyperlink" Target="#&apos;13.6.7&apos;!A1" TargetMode="External"/><Relationship Id="rId3" Type="http://schemas.openxmlformats.org/officeDocument/2006/relationships/hyperlink" Target="#&apos;13.6.7&apos;!A1" TargetMode="External"/><Relationship Id="rId4" Type="http://schemas.openxmlformats.org/officeDocument/2006/relationships/hyperlink" Target="#&apos;13.6.7&apos;!A1" TargetMode="External"/><Relationship Id="rId5" Type="http://schemas.openxmlformats.org/officeDocument/2006/relationships/hyperlink" Target="#&apos;13.6.7&apos;!A1" TargetMode="External"/><Relationship Id="rId6" Type="http://schemas.openxmlformats.org/officeDocument/2006/relationships/hyperlink" Target="#&apos;13.6.7&apos;!A1" TargetMode="External"/><Relationship Id="rId7" Type="http://schemas.openxmlformats.org/officeDocument/2006/relationships/hyperlink" Target="#&apos;13.6.7&apos;!A1" TargetMode="External"/><Relationship Id="rId8" Type="http://schemas.openxmlformats.org/officeDocument/2006/relationships/hyperlink" Target="#&apos;13.6.7&apos;!A1" TargetMode="External"/><Relationship Id="rId9" Type="http://schemas.openxmlformats.org/officeDocument/2006/relationships/hyperlink" Target="#&apos;13.6.7&apos;!A1" TargetMode="External"/><Relationship Id="rId10" Type="http://schemas.openxmlformats.org/officeDocument/2006/relationships/hyperlink" Target="#&apos;13.6.7&apos;!A1" TargetMode="External"/><Relationship Id="rId11" Type="http://schemas.openxmlformats.org/officeDocument/2006/relationships/hyperlink" Target="#&apos;13.6.7&apos;!A1" TargetMode="External"/><Relationship Id="rId12" Type="http://schemas.openxmlformats.org/officeDocument/2006/relationships/hyperlink" Target="#&apos;13.6.7&apos;!A1" TargetMode="External"/><Relationship Id="rId13" Type="http://schemas.openxmlformats.org/officeDocument/2006/relationships/hyperlink" Target="#&apos;13.6.7&apos;!A1" TargetMode="External"/><Relationship Id="rId14" Type="http://schemas.openxmlformats.org/officeDocument/2006/relationships/hyperlink" Target="#&apos;13.6.7&apos;!A1" TargetMode="External"/><Relationship Id="rId15" Type="http://schemas.openxmlformats.org/officeDocument/2006/relationships/hyperlink" Target="#&apos;13.6.7&apos;!A1" TargetMode="External"/><Relationship Id="rId16" Type="http://schemas.openxmlformats.org/officeDocument/2006/relationships/hyperlink" Target="#&apos;13.6.7&apos;!A1" TargetMode="Externa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table" Target="../tables/table27.xml"/><Relationship Id="rId2" Type="http://schemas.openxmlformats.org/officeDocument/2006/relationships/hyperlink" Target="#&apos;13.6.8&apos;!A1" TargetMode="External"/><Relationship Id="rId3" Type="http://schemas.openxmlformats.org/officeDocument/2006/relationships/hyperlink" Target="#&apos;13.6.8&apos;!A1" TargetMode="External"/><Relationship Id="rId4" Type="http://schemas.openxmlformats.org/officeDocument/2006/relationships/hyperlink" Target="#&apos;13.6.8&apos;!A1" TargetMode="External"/><Relationship Id="rId5" Type="http://schemas.openxmlformats.org/officeDocument/2006/relationships/hyperlink" Target="#&apos;13.6.8&apos;!A1" TargetMode="External"/><Relationship Id="rId6" Type="http://schemas.openxmlformats.org/officeDocument/2006/relationships/hyperlink" Target="#&apos;13.6.8&apos;!A1" TargetMode="External"/><Relationship Id="rId7" Type="http://schemas.openxmlformats.org/officeDocument/2006/relationships/hyperlink" Target="#&apos;13.6.8&apos;!A1" TargetMode="External"/><Relationship Id="rId8" Type="http://schemas.openxmlformats.org/officeDocument/2006/relationships/hyperlink" Target="#&apos;13.6.8&apos;!A1" TargetMode="External"/><Relationship Id="rId9" Type="http://schemas.openxmlformats.org/officeDocument/2006/relationships/hyperlink" Target="#&apos;13.6.8&apos;!A1" TargetMode="External"/><Relationship Id="rId10" Type="http://schemas.openxmlformats.org/officeDocument/2006/relationships/hyperlink" Target="#&apos;13.6.8&apos;!A1" TargetMode="External"/><Relationship Id="rId11" Type="http://schemas.openxmlformats.org/officeDocument/2006/relationships/hyperlink" Target="#&apos;13.6.8&apos;!A1" TargetMode="External"/><Relationship Id="rId12" Type="http://schemas.openxmlformats.org/officeDocument/2006/relationships/hyperlink" Target="#&apos;13.6.8&apos;!A1" TargetMode="External"/><Relationship Id="rId13" Type="http://schemas.openxmlformats.org/officeDocument/2006/relationships/hyperlink" Target="#&apos;13.6.8&apos;!A1" TargetMode="External"/><Relationship Id="rId14" Type="http://schemas.openxmlformats.org/officeDocument/2006/relationships/hyperlink" Target="#&apos;13.6.8&apos;!A1" TargetMode="External"/><Relationship Id="rId15" Type="http://schemas.openxmlformats.org/officeDocument/2006/relationships/hyperlink" Target="#&apos;13.6.8&apos;!A1" TargetMode="External"/><Relationship Id="rId16" Type="http://schemas.openxmlformats.org/officeDocument/2006/relationships/hyperlink" Target="#&apos;13.6.8&apos;!A1" TargetMode="External"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table" Target="../tables/table28.xml"/><Relationship Id="rId2" Type="http://schemas.openxmlformats.org/officeDocument/2006/relationships/table" Target="../tables/table29.xml"/><Relationship Id="rId3" Type="http://schemas.openxmlformats.org/officeDocument/2006/relationships/hyperlink" Target="#&apos;13.6.9&apos;!A1" TargetMode="External"/><Relationship Id="rId4" Type="http://schemas.openxmlformats.org/officeDocument/2006/relationships/hyperlink" Target="#&apos;13.6.9&apos;!A1" TargetMode="External"/><Relationship Id="rId5" Type="http://schemas.openxmlformats.org/officeDocument/2006/relationships/hyperlink" Target="#&apos;13.6.9&apos;!A1" TargetMode="External"/><Relationship Id="rId6" Type="http://schemas.openxmlformats.org/officeDocument/2006/relationships/hyperlink" Target="#&apos;13.6.9&apos;!A1" TargetMode="External"/><Relationship Id="rId7" Type="http://schemas.openxmlformats.org/officeDocument/2006/relationships/hyperlink" Target="#&apos;13.6.9&apos;!A1" TargetMode="External"/><Relationship Id="rId8" Type="http://schemas.openxmlformats.org/officeDocument/2006/relationships/hyperlink" Target="#&apos;13.6.9&apos;!A1" TargetMode="External"/><Relationship Id="rId9" Type="http://schemas.openxmlformats.org/officeDocument/2006/relationships/hyperlink" Target="#&apos;13.6.9&apos;!A1" TargetMode="External"/><Relationship Id="rId10" Type="http://schemas.openxmlformats.org/officeDocument/2006/relationships/hyperlink" Target="#&apos;13.6.9&apos;!A1" TargetMode="External"/><Relationship Id="rId11" Type="http://schemas.openxmlformats.org/officeDocument/2006/relationships/hyperlink" Target="#&apos;13.6.9&apos;!A1" TargetMode="External"/><Relationship Id="rId12" Type="http://schemas.openxmlformats.org/officeDocument/2006/relationships/hyperlink" Target="#&apos;13.6.9&apos;!A1" TargetMode="External"/><Relationship Id="rId13" Type="http://schemas.openxmlformats.org/officeDocument/2006/relationships/hyperlink" Target="#&apos;13.6.9&apos;!A1" TargetMode="External"/><Relationship Id="rId14" Type="http://schemas.openxmlformats.org/officeDocument/2006/relationships/hyperlink" Target="#&apos;13.6.9&apos;!A1" TargetMode="External"/><Relationship Id="rId15" Type="http://schemas.openxmlformats.org/officeDocument/2006/relationships/hyperlink" Target="#&apos;13.6.9&apos;!A1" TargetMode="External"/><Relationship Id="rId16" Type="http://schemas.openxmlformats.org/officeDocument/2006/relationships/hyperlink" Target="#&apos;13.6.9&apos;!A1" TargetMode="External"/><Relationship Id="rId17" Type="http://schemas.openxmlformats.org/officeDocument/2006/relationships/hyperlink" Target="#&apos;13.6.9&apos;!A1" TargetMode="External"/><Relationship Id="rId18" Type="http://schemas.openxmlformats.org/officeDocument/2006/relationships/hyperlink" Target="#&apos;13.6.9&apos;!A1" TargetMode="External"/><Relationship Id="rId19" Type="http://schemas.openxmlformats.org/officeDocument/2006/relationships/hyperlink" Target="#&apos;13.6.9&apos;!A1" TargetMode="External"/><Relationship Id="rId20" Type="http://schemas.openxmlformats.org/officeDocument/2006/relationships/hyperlink" Target="#&apos;13.6.9&apos;!A1" TargetMode="External"/><Relationship Id="rId21" Type="http://schemas.openxmlformats.org/officeDocument/2006/relationships/hyperlink" Target="#&apos;13.6.9&apos;!A1" TargetMode="External"/><Relationship Id="rId22" Type="http://schemas.openxmlformats.org/officeDocument/2006/relationships/hyperlink" Target="#&apos;13.6.9&apos;!A1" TargetMode="External"/><Relationship Id="rId23" Type="http://schemas.openxmlformats.org/officeDocument/2006/relationships/hyperlink" Target="#&apos;13.6.9&apos;!A1" TargetMode="External"/><Relationship Id="rId24" Type="http://schemas.openxmlformats.org/officeDocument/2006/relationships/hyperlink" Target="#&apos;13.6.9&apos;!A1" TargetMode="External"/><Relationship Id="rId25" Type="http://schemas.openxmlformats.org/officeDocument/2006/relationships/hyperlink" Target="#&apos;13.6.9&apos;!A1" TargetMode="External"/><Relationship Id="rId26" Type="http://schemas.openxmlformats.org/officeDocument/2006/relationships/hyperlink" Target="#&apos;13.6.9&apos;!A1" TargetMode="External"/><Relationship Id="rId27" Type="http://schemas.openxmlformats.org/officeDocument/2006/relationships/hyperlink" Target="#&apos;13.6.9&apos;!A1" TargetMode="External"/><Relationship Id="rId28" Type="http://schemas.openxmlformats.org/officeDocument/2006/relationships/hyperlink" Target="#&apos;13.6.9&apos;!A1" TargetMode="External"/><Relationship Id="rId29" Type="http://schemas.openxmlformats.org/officeDocument/2006/relationships/hyperlink" Target="#&apos;13.6.9&apos;!A1" TargetMode="External"/><Relationship Id="rId30" Type="http://schemas.openxmlformats.org/officeDocument/2006/relationships/hyperlink" Target="#&apos;13.6.9&apos;!A1" TargetMode="External"/><Relationship Id="rId31" Type="http://schemas.openxmlformats.org/officeDocument/2006/relationships/hyperlink" Target="#&apos;13.6.9&apos;!A1" TargetMode="External"/><Relationship Id="rId32" Type="http://schemas.openxmlformats.org/officeDocument/2006/relationships/hyperlink" Target="#&apos;13.6.9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1E&apos;!A1" TargetMode="External"/><Relationship Id="rId4" Type="http://schemas.openxmlformats.org/officeDocument/2006/relationships/hyperlink" Target="#&apos;13.6.1E&apos;!A1" TargetMode="External"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table" Target="../tables/table30.xml"/><Relationship Id="rId2" Type="http://schemas.openxmlformats.org/officeDocument/2006/relationships/hyperlink" Target="#&apos;13.6.10&apos;!A1" TargetMode="External"/><Relationship Id="rId3" Type="http://schemas.openxmlformats.org/officeDocument/2006/relationships/hyperlink" Target="#&apos;13.6.10&apos;!A1" TargetMode="External"/><Relationship Id="rId4" Type="http://schemas.openxmlformats.org/officeDocument/2006/relationships/hyperlink" Target="#&apos;13.6.10&apos;!A1" TargetMode="External"/><Relationship Id="rId5" Type="http://schemas.openxmlformats.org/officeDocument/2006/relationships/hyperlink" Target="#&apos;13.6.10&apos;!A1" TargetMode="External"/><Relationship Id="rId6" Type="http://schemas.openxmlformats.org/officeDocument/2006/relationships/hyperlink" Target="#&apos;13.6.10&apos;!A1" TargetMode="External"/><Relationship Id="rId7" Type="http://schemas.openxmlformats.org/officeDocument/2006/relationships/hyperlink" Target="#&apos;13.6.10&apos;!A1" TargetMode="External"/><Relationship Id="rId8" Type="http://schemas.openxmlformats.org/officeDocument/2006/relationships/hyperlink" Target="#&apos;13.6.10&apos;!A1" TargetMode="External"/><Relationship Id="rId9" Type="http://schemas.openxmlformats.org/officeDocument/2006/relationships/hyperlink" Target="#&apos;13.6.10&apos;!A1" TargetMode="External"/><Relationship Id="rId10" Type="http://schemas.openxmlformats.org/officeDocument/2006/relationships/hyperlink" Target="#&apos;13.6.10&apos;!A1" TargetMode="External"/><Relationship Id="rId11" Type="http://schemas.openxmlformats.org/officeDocument/2006/relationships/hyperlink" Target="#&apos;13.6.10&apos;!A1" TargetMode="External"/><Relationship Id="rId12" Type="http://schemas.openxmlformats.org/officeDocument/2006/relationships/hyperlink" Target="#&apos;13.6.10&apos;!A1" TargetMode="External"/><Relationship Id="rId13" Type="http://schemas.openxmlformats.org/officeDocument/2006/relationships/hyperlink" Target="#&apos;13.6.10&apos;!A1" TargetMode="External"/><Relationship Id="rId14" Type="http://schemas.openxmlformats.org/officeDocument/2006/relationships/hyperlink" Target="#&apos;13.6.10&apos;!A1" TargetMode="External"/><Relationship Id="rId15" Type="http://schemas.openxmlformats.org/officeDocument/2006/relationships/hyperlink" Target="#&apos;13.6.10&apos;!A1" TargetMode="External"/><Relationship Id="rId16" Type="http://schemas.openxmlformats.org/officeDocument/2006/relationships/hyperlink" Target="#&apos;13.6.10&apos;!A1" TargetMode="External"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table" Target="../tables/table31.xml"/><Relationship Id="rId2" Type="http://schemas.openxmlformats.org/officeDocument/2006/relationships/hyperlink" Target="#&apos;13.6.11&apos;!A1" TargetMode="External"/><Relationship Id="rId3" Type="http://schemas.openxmlformats.org/officeDocument/2006/relationships/hyperlink" Target="#&apos;13.6.11&apos;!A1" TargetMode="External"/><Relationship Id="rId4" Type="http://schemas.openxmlformats.org/officeDocument/2006/relationships/hyperlink" Target="#&apos;13.6.11&apos;!A1" TargetMode="External"/><Relationship Id="rId5" Type="http://schemas.openxmlformats.org/officeDocument/2006/relationships/hyperlink" Target="#&apos;13.6.11&apos;!A1" TargetMode="External"/><Relationship Id="rId6" Type="http://schemas.openxmlformats.org/officeDocument/2006/relationships/hyperlink" Target="#&apos;13.6.11&apos;!A1" TargetMode="External"/><Relationship Id="rId7" Type="http://schemas.openxmlformats.org/officeDocument/2006/relationships/hyperlink" Target="#&apos;13.6.11&apos;!A1" TargetMode="External"/><Relationship Id="rId8" Type="http://schemas.openxmlformats.org/officeDocument/2006/relationships/hyperlink" Target="#&apos;13.6.11&apos;!A1" TargetMode="External"/><Relationship Id="rId9" Type="http://schemas.openxmlformats.org/officeDocument/2006/relationships/hyperlink" Target="#&apos;13.6.11&apos;!A1" TargetMode="External"/><Relationship Id="rId10" Type="http://schemas.openxmlformats.org/officeDocument/2006/relationships/hyperlink" Target="#&apos;13.6.11&apos;!A1" TargetMode="External"/><Relationship Id="rId11" Type="http://schemas.openxmlformats.org/officeDocument/2006/relationships/hyperlink" Target="#&apos;13.6.11&apos;!A1" TargetMode="External"/><Relationship Id="rId12" Type="http://schemas.openxmlformats.org/officeDocument/2006/relationships/hyperlink" Target="#&apos;13.6.11&apos;!A1" TargetMode="External"/><Relationship Id="rId13" Type="http://schemas.openxmlformats.org/officeDocument/2006/relationships/hyperlink" Target="#&apos;13.6.11&apos;!A1" TargetMode="External"/><Relationship Id="rId14" Type="http://schemas.openxmlformats.org/officeDocument/2006/relationships/hyperlink" Target="#&apos;13.6.11&apos;!A1" TargetMode="External"/><Relationship Id="rId15" Type="http://schemas.openxmlformats.org/officeDocument/2006/relationships/hyperlink" Target="#&apos;13.6.11&apos;!A1" TargetMode="External"/><Relationship Id="rId16" Type="http://schemas.openxmlformats.org/officeDocument/2006/relationships/hyperlink" Target="#&apos;13.6.11&apos;!A1" TargetMode="External"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table" Target="../tables/table32.xml"/><Relationship Id="rId2" Type="http://schemas.openxmlformats.org/officeDocument/2006/relationships/hyperlink" Target="#&apos;13.6.12&apos;!A1" TargetMode="External"/><Relationship Id="rId3" Type="http://schemas.openxmlformats.org/officeDocument/2006/relationships/hyperlink" Target="#&apos;13.6.12&apos;!A1" TargetMode="External"/><Relationship Id="rId4" Type="http://schemas.openxmlformats.org/officeDocument/2006/relationships/hyperlink" Target="#&apos;13.6.12&apos;!A1" TargetMode="External"/><Relationship Id="rId5" Type="http://schemas.openxmlformats.org/officeDocument/2006/relationships/hyperlink" Target="#&apos;13.6.12&apos;!A1" TargetMode="External"/><Relationship Id="rId6" Type="http://schemas.openxmlformats.org/officeDocument/2006/relationships/hyperlink" Target="#&apos;13.6.12&apos;!A1" TargetMode="External"/><Relationship Id="rId7" Type="http://schemas.openxmlformats.org/officeDocument/2006/relationships/hyperlink" Target="#&apos;13.6.12&apos;!A1" TargetMode="External"/><Relationship Id="rId8" Type="http://schemas.openxmlformats.org/officeDocument/2006/relationships/hyperlink" Target="#&apos;13.6.12&apos;!A1" TargetMode="External"/><Relationship Id="rId9" Type="http://schemas.openxmlformats.org/officeDocument/2006/relationships/hyperlink" Target="#&apos;13.6.12&apos;!A1" TargetMode="External"/><Relationship Id="rId10" Type="http://schemas.openxmlformats.org/officeDocument/2006/relationships/hyperlink" Target="#&apos;13.6.12&apos;!A1" TargetMode="External"/><Relationship Id="rId11" Type="http://schemas.openxmlformats.org/officeDocument/2006/relationships/hyperlink" Target="#&apos;13.6.12&apos;!A1" TargetMode="External"/><Relationship Id="rId12" Type="http://schemas.openxmlformats.org/officeDocument/2006/relationships/hyperlink" Target="#&apos;13.6.12&apos;!A1" TargetMode="External"/><Relationship Id="rId13" Type="http://schemas.openxmlformats.org/officeDocument/2006/relationships/hyperlink" Target="#&apos;13.6.12&apos;!A1" TargetMode="External"/><Relationship Id="rId14" Type="http://schemas.openxmlformats.org/officeDocument/2006/relationships/hyperlink" Target="#&apos;13.6.12&apos;!A1" TargetMode="External"/><Relationship Id="rId15" Type="http://schemas.openxmlformats.org/officeDocument/2006/relationships/hyperlink" Target="#&apos;13.6.12&apos;!A1" TargetMode="External"/><Relationship Id="rId16" Type="http://schemas.openxmlformats.org/officeDocument/2006/relationships/hyperlink" Target="#&apos;13.6.12&apos;!A1" TargetMode="External"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table" Target="../tables/table33.xml"/><Relationship Id="rId2" Type="http://schemas.openxmlformats.org/officeDocument/2006/relationships/hyperlink" Target="#&apos;13.6.13&apos;!A1" TargetMode="External"/><Relationship Id="rId3" Type="http://schemas.openxmlformats.org/officeDocument/2006/relationships/hyperlink" Target="#&apos;13.6.13&apos;!A1" TargetMode="External"/><Relationship Id="rId4" Type="http://schemas.openxmlformats.org/officeDocument/2006/relationships/hyperlink" Target="#&apos;13.6.13&apos;!A1" TargetMode="External"/><Relationship Id="rId5" Type="http://schemas.openxmlformats.org/officeDocument/2006/relationships/hyperlink" Target="#&apos;13.6.13&apos;!A1" TargetMode="External"/><Relationship Id="rId6" Type="http://schemas.openxmlformats.org/officeDocument/2006/relationships/hyperlink" Target="#&apos;13.6.13&apos;!A1" TargetMode="External"/><Relationship Id="rId7" Type="http://schemas.openxmlformats.org/officeDocument/2006/relationships/hyperlink" Target="#&apos;13.6.13&apos;!A1" TargetMode="External"/><Relationship Id="rId8" Type="http://schemas.openxmlformats.org/officeDocument/2006/relationships/hyperlink" Target="#&apos;13.6.13&apos;!A1" TargetMode="External"/><Relationship Id="rId9" Type="http://schemas.openxmlformats.org/officeDocument/2006/relationships/hyperlink" Target="#&apos;13.6.13&apos;!A1" TargetMode="External"/><Relationship Id="rId10" Type="http://schemas.openxmlformats.org/officeDocument/2006/relationships/hyperlink" Target="#&apos;13.6.13&apos;!A1" TargetMode="External"/><Relationship Id="rId11" Type="http://schemas.openxmlformats.org/officeDocument/2006/relationships/hyperlink" Target="#&apos;13.6.13&apos;!A1" TargetMode="External"/><Relationship Id="rId12" Type="http://schemas.openxmlformats.org/officeDocument/2006/relationships/hyperlink" Target="#&apos;13.6.13&apos;!A1" TargetMode="External"/><Relationship Id="rId13" Type="http://schemas.openxmlformats.org/officeDocument/2006/relationships/hyperlink" Target="#&apos;13.6.13&apos;!A1" TargetMode="External"/><Relationship Id="rId14" Type="http://schemas.openxmlformats.org/officeDocument/2006/relationships/hyperlink" Target="#&apos;13.6.13&apos;!A1" TargetMode="External"/><Relationship Id="rId15" Type="http://schemas.openxmlformats.org/officeDocument/2006/relationships/hyperlink" Target="#&apos;13.6.13&apos;!A1" TargetMode="External"/><Relationship Id="rId16" Type="http://schemas.openxmlformats.org/officeDocument/2006/relationships/hyperlink" Target="#&apos;13.6.13&apos;!A1" TargetMode="External"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table" Target="../tables/table34.xml"/><Relationship Id="rId2" Type="http://schemas.openxmlformats.org/officeDocument/2006/relationships/hyperlink" Target="#&apos;13.6.14&apos;!A1" TargetMode="External"/><Relationship Id="rId3" Type="http://schemas.openxmlformats.org/officeDocument/2006/relationships/hyperlink" Target="#&apos;13.6.14&apos;!A1" TargetMode="External"/><Relationship Id="rId4" Type="http://schemas.openxmlformats.org/officeDocument/2006/relationships/hyperlink" Target="#&apos;13.6.14&apos;!A1" TargetMode="External"/><Relationship Id="rId5" Type="http://schemas.openxmlformats.org/officeDocument/2006/relationships/hyperlink" Target="#&apos;13.6.14&apos;!A1" TargetMode="External"/><Relationship Id="rId6" Type="http://schemas.openxmlformats.org/officeDocument/2006/relationships/hyperlink" Target="#&apos;13.6.14&apos;!A1" TargetMode="External"/><Relationship Id="rId7" Type="http://schemas.openxmlformats.org/officeDocument/2006/relationships/hyperlink" Target="#&apos;13.6.14&apos;!A1" TargetMode="External"/><Relationship Id="rId8" Type="http://schemas.openxmlformats.org/officeDocument/2006/relationships/hyperlink" Target="#&apos;13.6.14&apos;!A1" TargetMode="External"/><Relationship Id="rId9" Type="http://schemas.openxmlformats.org/officeDocument/2006/relationships/hyperlink" Target="#&apos;13.6.14&apos;!A1" TargetMode="External"/><Relationship Id="rId10" Type="http://schemas.openxmlformats.org/officeDocument/2006/relationships/hyperlink" Target="#&apos;13.6.14&apos;!A1" TargetMode="External"/><Relationship Id="rId11" Type="http://schemas.openxmlformats.org/officeDocument/2006/relationships/hyperlink" Target="#&apos;13.6.14&apos;!A1" TargetMode="External"/><Relationship Id="rId12" Type="http://schemas.openxmlformats.org/officeDocument/2006/relationships/hyperlink" Target="#&apos;13.6.14&apos;!A1" TargetMode="External"/><Relationship Id="rId13" Type="http://schemas.openxmlformats.org/officeDocument/2006/relationships/hyperlink" Target="#&apos;13.6.14&apos;!A1" TargetMode="External"/><Relationship Id="rId14" Type="http://schemas.openxmlformats.org/officeDocument/2006/relationships/hyperlink" Target="#&apos;13.6.14&apos;!A1" TargetMode="External"/><Relationship Id="rId15" Type="http://schemas.openxmlformats.org/officeDocument/2006/relationships/hyperlink" Target="#&apos;13.6.14&apos;!A1" TargetMode="External"/><Relationship Id="rId16" Type="http://schemas.openxmlformats.org/officeDocument/2006/relationships/hyperlink" Target="#&apos;13.6.14&apos;!A1" TargetMode="External"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table" Target="../tables/table35.xml"/><Relationship Id="rId2" Type="http://schemas.openxmlformats.org/officeDocument/2006/relationships/hyperlink" Target="#&apos;13.6.15&apos;!A1" TargetMode="External"/><Relationship Id="rId3" Type="http://schemas.openxmlformats.org/officeDocument/2006/relationships/hyperlink" Target="#&apos;13.6.15&apos;!A1" TargetMode="External"/><Relationship Id="rId4" Type="http://schemas.openxmlformats.org/officeDocument/2006/relationships/hyperlink" Target="#&apos;13.6.15&apos;!A1" TargetMode="External"/><Relationship Id="rId5" Type="http://schemas.openxmlformats.org/officeDocument/2006/relationships/hyperlink" Target="#&apos;13.6.15&apos;!A1" TargetMode="External"/><Relationship Id="rId6" Type="http://schemas.openxmlformats.org/officeDocument/2006/relationships/hyperlink" Target="#&apos;13.6.15&apos;!A1" TargetMode="External"/><Relationship Id="rId7" Type="http://schemas.openxmlformats.org/officeDocument/2006/relationships/hyperlink" Target="#&apos;13.6.15&apos;!A1" TargetMode="External"/><Relationship Id="rId8" Type="http://schemas.openxmlformats.org/officeDocument/2006/relationships/hyperlink" Target="#&apos;13.6.15&apos;!A1" TargetMode="External"/><Relationship Id="rId9" Type="http://schemas.openxmlformats.org/officeDocument/2006/relationships/hyperlink" Target="#&apos;13.6.15&apos;!A1" TargetMode="External"/><Relationship Id="rId10" Type="http://schemas.openxmlformats.org/officeDocument/2006/relationships/hyperlink" Target="#&apos;13.6.15&apos;!A1" TargetMode="External"/><Relationship Id="rId11" Type="http://schemas.openxmlformats.org/officeDocument/2006/relationships/hyperlink" Target="#&apos;13.6.15&apos;!A1" TargetMode="External"/><Relationship Id="rId12" Type="http://schemas.openxmlformats.org/officeDocument/2006/relationships/hyperlink" Target="#&apos;13.6.15&apos;!A1" TargetMode="External"/><Relationship Id="rId13" Type="http://schemas.openxmlformats.org/officeDocument/2006/relationships/hyperlink" Target="#&apos;13.6.15&apos;!A1" TargetMode="External"/><Relationship Id="rId14" Type="http://schemas.openxmlformats.org/officeDocument/2006/relationships/hyperlink" Target="#&apos;13.6.15&apos;!A1" TargetMode="External"/><Relationship Id="rId15" Type="http://schemas.openxmlformats.org/officeDocument/2006/relationships/hyperlink" Target="#&apos;13.6.15&apos;!A1" TargetMode="External"/><Relationship Id="rId16" Type="http://schemas.openxmlformats.org/officeDocument/2006/relationships/hyperlink" Target="#&apos;13.6.15&apos;!A1" TargetMode="External"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table" Target="../tables/table36.xml"/><Relationship Id="rId2" Type="http://schemas.openxmlformats.org/officeDocument/2006/relationships/hyperlink" Target="#&apos;13.6.16&apos;!A1" TargetMode="External"/><Relationship Id="rId3" Type="http://schemas.openxmlformats.org/officeDocument/2006/relationships/hyperlink" Target="#&apos;13.6.16&apos;!A1" TargetMode="External"/><Relationship Id="rId4" Type="http://schemas.openxmlformats.org/officeDocument/2006/relationships/hyperlink" Target="#&apos;13.6.16&apos;!A1" TargetMode="External"/><Relationship Id="rId5" Type="http://schemas.openxmlformats.org/officeDocument/2006/relationships/hyperlink" Target="#&apos;13.6.16&apos;!A1" TargetMode="External"/><Relationship Id="rId6" Type="http://schemas.openxmlformats.org/officeDocument/2006/relationships/hyperlink" Target="#&apos;13.6.16&apos;!A1" TargetMode="External"/><Relationship Id="rId7" Type="http://schemas.openxmlformats.org/officeDocument/2006/relationships/hyperlink" Target="#&apos;13.6.16&apos;!A1" TargetMode="External"/><Relationship Id="rId8" Type="http://schemas.openxmlformats.org/officeDocument/2006/relationships/hyperlink" Target="#&apos;13.6.16&apos;!A1" TargetMode="External"/><Relationship Id="rId9" Type="http://schemas.openxmlformats.org/officeDocument/2006/relationships/hyperlink" Target="#&apos;13.6.16&apos;!A1" TargetMode="External"/><Relationship Id="rId10" Type="http://schemas.openxmlformats.org/officeDocument/2006/relationships/hyperlink" Target="#&apos;13.6.16&apos;!A1" TargetMode="External"/><Relationship Id="rId11" Type="http://schemas.openxmlformats.org/officeDocument/2006/relationships/hyperlink" Target="#&apos;13.6.16&apos;!A1" TargetMode="External"/><Relationship Id="rId12" Type="http://schemas.openxmlformats.org/officeDocument/2006/relationships/hyperlink" Target="#&apos;13.6.16&apos;!A1" TargetMode="External"/><Relationship Id="rId13" Type="http://schemas.openxmlformats.org/officeDocument/2006/relationships/hyperlink" Target="#&apos;13.6.16&apos;!A1" TargetMode="External"/><Relationship Id="rId14" Type="http://schemas.openxmlformats.org/officeDocument/2006/relationships/hyperlink" Target="#&apos;13.6.16&apos;!A1" TargetMode="External"/><Relationship Id="rId15" Type="http://schemas.openxmlformats.org/officeDocument/2006/relationships/hyperlink" Target="#&apos;13.6.16&apos;!A1" TargetMode="External"/><Relationship Id="rId16" Type="http://schemas.openxmlformats.org/officeDocument/2006/relationships/hyperlink" Target="#&apos;13.6.16&apos;!A1" TargetMode="External"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table" Target="../tables/table37.xml"/><Relationship Id="rId2" Type="http://schemas.openxmlformats.org/officeDocument/2006/relationships/hyperlink" Target="#&apos;13.6.17&apos;!A1" TargetMode="External"/><Relationship Id="rId3" Type="http://schemas.openxmlformats.org/officeDocument/2006/relationships/hyperlink" Target="#&apos;13.6.17&apos;!A1" TargetMode="External"/><Relationship Id="rId4" Type="http://schemas.openxmlformats.org/officeDocument/2006/relationships/hyperlink" Target="#&apos;13.6.17&apos;!A1" TargetMode="External"/><Relationship Id="rId5" Type="http://schemas.openxmlformats.org/officeDocument/2006/relationships/hyperlink" Target="#&apos;13.6.17&apos;!A1" TargetMode="External"/><Relationship Id="rId6" Type="http://schemas.openxmlformats.org/officeDocument/2006/relationships/hyperlink" Target="#&apos;13.6.17&apos;!A1" TargetMode="External"/><Relationship Id="rId7" Type="http://schemas.openxmlformats.org/officeDocument/2006/relationships/hyperlink" Target="#&apos;13.6.17&apos;!A1" TargetMode="External"/><Relationship Id="rId8" Type="http://schemas.openxmlformats.org/officeDocument/2006/relationships/hyperlink" Target="#&apos;13.6.17&apos;!A1" TargetMode="External"/><Relationship Id="rId9" Type="http://schemas.openxmlformats.org/officeDocument/2006/relationships/hyperlink" Target="#&apos;13.6.17&apos;!A1" TargetMode="External"/><Relationship Id="rId10" Type="http://schemas.openxmlformats.org/officeDocument/2006/relationships/hyperlink" Target="#&apos;13.6.17&apos;!A1" TargetMode="External"/><Relationship Id="rId11" Type="http://schemas.openxmlformats.org/officeDocument/2006/relationships/hyperlink" Target="#&apos;13.6.17&apos;!A1" TargetMode="External"/><Relationship Id="rId12" Type="http://schemas.openxmlformats.org/officeDocument/2006/relationships/hyperlink" Target="#&apos;13.6.17&apos;!A1" TargetMode="External"/><Relationship Id="rId13" Type="http://schemas.openxmlformats.org/officeDocument/2006/relationships/hyperlink" Target="#&apos;13.6.17&apos;!A1" TargetMode="External"/><Relationship Id="rId14" Type="http://schemas.openxmlformats.org/officeDocument/2006/relationships/hyperlink" Target="#&apos;13.6.17&apos;!A1" TargetMode="External"/><Relationship Id="rId15" Type="http://schemas.openxmlformats.org/officeDocument/2006/relationships/hyperlink" Target="#&apos;13.6.17&apos;!A1" TargetMode="External"/><Relationship Id="rId16" Type="http://schemas.openxmlformats.org/officeDocument/2006/relationships/hyperlink" Target="#&apos;13.6.17&apos;!A1" TargetMode="External"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table" Target="../tables/table38.xml"/><Relationship Id="rId2" Type="http://schemas.openxmlformats.org/officeDocument/2006/relationships/hyperlink" Target="#&apos;13.6.18&apos;!A1" TargetMode="External"/><Relationship Id="rId3" Type="http://schemas.openxmlformats.org/officeDocument/2006/relationships/hyperlink" Target="#&apos;13.6.18&apos;!A1" TargetMode="External"/><Relationship Id="rId4" Type="http://schemas.openxmlformats.org/officeDocument/2006/relationships/hyperlink" Target="#&apos;13.6.18&apos;!A1" TargetMode="External"/><Relationship Id="rId5" Type="http://schemas.openxmlformats.org/officeDocument/2006/relationships/hyperlink" Target="#&apos;13.6.18&apos;!A1" TargetMode="External"/><Relationship Id="rId6" Type="http://schemas.openxmlformats.org/officeDocument/2006/relationships/hyperlink" Target="#&apos;13.6.18&apos;!A1" TargetMode="External"/><Relationship Id="rId7" Type="http://schemas.openxmlformats.org/officeDocument/2006/relationships/hyperlink" Target="#&apos;13.6.18&apos;!A1" TargetMode="External"/><Relationship Id="rId8" Type="http://schemas.openxmlformats.org/officeDocument/2006/relationships/hyperlink" Target="#&apos;13.6.18&apos;!A1" TargetMode="External"/><Relationship Id="rId9" Type="http://schemas.openxmlformats.org/officeDocument/2006/relationships/hyperlink" Target="#&apos;13.6.18&apos;!A1" TargetMode="External"/><Relationship Id="rId10" Type="http://schemas.openxmlformats.org/officeDocument/2006/relationships/hyperlink" Target="#&apos;13.6.18&apos;!A1" TargetMode="External"/><Relationship Id="rId11" Type="http://schemas.openxmlformats.org/officeDocument/2006/relationships/hyperlink" Target="#&apos;13.6.18&apos;!A1" TargetMode="External"/><Relationship Id="rId12" Type="http://schemas.openxmlformats.org/officeDocument/2006/relationships/hyperlink" Target="#&apos;13.6.18&apos;!A1" TargetMode="External"/><Relationship Id="rId13" Type="http://schemas.openxmlformats.org/officeDocument/2006/relationships/hyperlink" Target="#&apos;13.6.18&apos;!A1" TargetMode="External"/><Relationship Id="rId14" Type="http://schemas.openxmlformats.org/officeDocument/2006/relationships/hyperlink" Target="#&apos;13.6.18&apos;!A1" TargetMode="External"/><Relationship Id="rId15" Type="http://schemas.openxmlformats.org/officeDocument/2006/relationships/hyperlink" Target="#&apos;13.6.18&apos;!A1" TargetMode="External"/><Relationship Id="rId16" Type="http://schemas.openxmlformats.org/officeDocument/2006/relationships/hyperlink" Target="#&apos;13.6.18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2E&apos;!A1" TargetMode="External"/><Relationship Id="rId4" Type="http://schemas.openxmlformats.org/officeDocument/2006/relationships/hyperlink" Target="#&apos;13.6.2E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3E&apos;!A1" TargetMode="External"/><Relationship Id="rId4" Type="http://schemas.openxmlformats.org/officeDocument/2006/relationships/hyperlink" Target="#&apos;13.6.3E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4E&apos;!A1" TargetMode="External"/><Relationship Id="rId4" Type="http://schemas.openxmlformats.org/officeDocument/2006/relationships/hyperlink" Target="#&apos;13.6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5E&apos;!A1" TargetMode="External"/><Relationship Id="rId4" Type="http://schemas.openxmlformats.org/officeDocument/2006/relationships/hyperlink" Target="#&apos;13.6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6E&apos;!A1" TargetMode="External"/><Relationship Id="rId4" Type="http://schemas.openxmlformats.org/officeDocument/2006/relationships/hyperlink" Target="#&apos;13.6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3.6&apos;!A1" TargetMode="External"/><Relationship Id="rId3" Type="http://schemas.openxmlformats.org/officeDocument/2006/relationships/hyperlink" Target="#&apos;13.6.7E&apos;!A1" TargetMode="External"/><Relationship Id="rId4" Type="http://schemas.openxmlformats.org/officeDocument/2006/relationships/hyperlink" Target="#&apos;13.6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2225.804721379634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114.608133552</v>
      </c>
      <c r="H6" s="12">
        <v>137.357848062072</v>
      </c>
      <c r="I6" s="12">
        <v>274.715696124144</v>
      </c>
    </row>
    <row r="7">
      <c r="A7" s="12" t="s">
        <v>18</v>
      </c>
      <c r="B7" s="12" t="s">
        <v>19</v>
      </c>
      <c r="C7" s="12" t="s">
        <v>20</v>
      </c>
      <c r="D7" s="12" t="s">
        <v>21</v>
      </c>
      <c r="E7" s="12" t="s">
        <v>16</v>
      </c>
      <c r="F7" s="13" t="s">
        <v>22</v>
      </c>
      <c r="G7" s="12">
        <v>53.55198</v>
      </c>
      <c r="H7" s="12">
        <v>64.18204803</v>
      </c>
      <c r="I7" s="12">
        <v>192.54614409</v>
      </c>
    </row>
    <row r="8">
      <c r="A8" s="12" t="s">
        <v>23</v>
      </c>
      <c r="B8" s="12" t="s">
        <v>24</v>
      </c>
      <c r="C8" s="12" t="s">
        <v>25</v>
      </c>
      <c r="D8" s="12" t="s">
        <v>26</v>
      </c>
      <c r="E8" s="12" t="s">
        <v>16</v>
      </c>
      <c r="F8" s="13" t="s">
        <v>17</v>
      </c>
      <c r="G8" s="12">
        <v>29.3464147262</v>
      </c>
      <c r="H8" s="12">
        <v>35.1716780493507</v>
      </c>
      <c r="I8" s="12">
        <v>70.3433560987014</v>
      </c>
    </row>
    <row r="9">
      <c r="A9" s="12" t="s">
        <v>27</v>
      </c>
      <c r="B9" s="12" t="s">
        <v>28</v>
      </c>
      <c r="C9" s="12" t="s">
        <v>25</v>
      </c>
      <c r="D9" s="12" t="s">
        <v>29</v>
      </c>
      <c r="E9" s="12" t="s">
        <v>16</v>
      </c>
      <c r="F9" s="13" t="s">
        <v>30</v>
      </c>
      <c r="G9" s="12">
        <v>33.72382268292</v>
      </c>
      <c r="H9" s="12">
        <v>40.418001485479628</v>
      </c>
      <c r="I9" s="12">
        <v>40.418001485479628</v>
      </c>
    </row>
    <row r="10">
      <c r="A10" s="12" t="s">
        <v>31</v>
      </c>
      <c r="B10" s="12" t="s">
        <v>32</v>
      </c>
      <c r="C10" s="12" t="s">
        <v>25</v>
      </c>
      <c r="D10" s="12" t="s">
        <v>33</v>
      </c>
      <c r="E10" s="12" t="s">
        <v>16</v>
      </c>
      <c r="F10" s="13" t="s">
        <v>17</v>
      </c>
      <c r="G10" s="12">
        <v>26.315172985264</v>
      </c>
      <c r="H10" s="12">
        <v>31.538734822838904</v>
      </c>
      <c r="I10" s="12">
        <v>63.077469645677809</v>
      </c>
    </row>
    <row r="11">
      <c r="A11" s="12" t="s">
        <v>34</v>
      </c>
      <c r="B11" s="12" t="s">
        <v>35</v>
      </c>
      <c r="C11" s="12" t="s">
        <v>25</v>
      </c>
      <c r="D11" s="12" t="s">
        <v>36</v>
      </c>
      <c r="E11" s="12" t="s">
        <v>16</v>
      </c>
      <c r="F11" s="13" t="s">
        <v>30</v>
      </c>
      <c r="G11" s="12">
        <v>37.086426204</v>
      </c>
      <c r="H11" s="12">
        <v>44.448081805494006</v>
      </c>
      <c r="I11" s="12">
        <v>44.448081805494006</v>
      </c>
    </row>
    <row r="12">
      <c r="A12" s="12" t="s">
        <v>37</v>
      </c>
      <c r="B12" s="12" t="s">
        <v>24</v>
      </c>
      <c r="C12" s="12" t="s">
        <v>25</v>
      </c>
      <c r="D12" s="12" t="s">
        <v>26</v>
      </c>
      <c r="E12" s="12" t="s">
        <v>16</v>
      </c>
      <c r="F12" s="13" t="s">
        <v>30</v>
      </c>
      <c r="G12" s="12">
        <v>29.3464147262</v>
      </c>
      <c r="H12" s="12">
        <v>35.1716780493507</v>
      </c>
      <c r="I12" s="12">
        <v>35.1716780493507</v>
      </c>
    </row>
    <row r="13">
      <c r="A13" s="12" t="s">
        <v>38</v>
      </c>
      <c r="B13" s="12" t="s">
        <v>39</v>
      </c>
      <c r="C13" s="12" t="s">
        <v>25</v>
      </c>
      <c r="D13" s="12" t="s">
        <v>40</v>
      </c>
      <c r="E13" s="12" t="s">
        <v>16</v>
      </c>
      <c r="F13" s="13" t="s">
        <v>30</v>
      </c>
      <c r="G13" s="12">
        <v>55.8645094918</v>
      </c>
      <c r="H13" s="12">
        <v>66.953614625922313</v>
      </c>
      <c r="I13" s="12">
        <v>66.953614625922313</v>
      </c>
    </row>
    <row r="14">
      <c r="A14" s="12" t="s">
        <v>41</v>
      </c>
      <c r="B14" s="12" t="s">
        <v>42</v>
      </c>
      <c r="C14" s="12" t="s">
        <v>14</v>
      </c>
      <c r="D14" s="12" t="s">
        <v>43</v>
      </c>
      <c r="E14" s="12" t="s">
        <v>16</v>
      </c>
      <c r="F14" s="13" t="s">
        <v>44</v>
      </c>
      <c r="G14" s="12">
        <v>26.211467332</v>
      </c>
      <c r="H14" s="12">
        <v>31.414443597402006</v>
      </c>
      <c r="I14" s="12">
        <v>188.48666158441205</v>
      </c>
    </row>
    <row r="15">
      <c r="A15" s="12" t="s">
        <v>45</v>
      </c>
      <c r="B15" s="12" t="s">
        <v>46</v>
      </c>
      <c r="C15" s="12" t="s">
        <v>14</v>
      </c>
      <c r="D15" s="12" t="s">
        <v>47</v>
      </c>
      <c r="E15" s="12" t="s">
        <v>16</v>
      </c>
      <c r="F15" s="13" t="s">
        <v>30</v>
      </c>
      <c r="G15" s="12">
        <v>57.3357092</v>
      </c>
      <c r="H15" s="12">
        <v>68.7168474762</v>
      </c>
      <c r="I15" s="12">
        <v>68.7168474762</v>
      </c>
    </row>
    <row r="16">
      <c r="A16" s="12" t="s">
        <v>48</v>
      </c>
      <c r="B16" s="12" t="s">
        <v>49</v>
      </c>
      <c r="C16" s="12" t="s">
        <v>14</v>
      </c>
      <c r="D16" s="12" t="s">
        <v>50</v>
      </c>
      <c r="E16" s="12" t="s">
        <v>16</v>
      </c>
      <c r="F16" s="13" t="s">
        <v>30</v>
      </c>
      <c r="G16" s="12">
        <v>57.6457092</v>
      </c>
      <c r="H16" s="12">
        <v>69.08838247620001</v>
      </c>
      <c r="I16" s="12">
        <v>69.08838247620001</v>
      </c>
    </row>
    <row r="17">
      <c r="A17" s="12" t="s">
        <v>51</v>
      </c>
      <c r="B17" s="12" t="s">
        <v>52</v>
      </c>
      <c r="C17" s="12" t="s">
        <v>14</v>
      </c>
      <c r="D17" s="12" t="s">
        <v>53</v>
      </c>
      <c r="E17" s="12" t="s">
        <v>16</v>
      </c>
      <c r="F17" s="13" t="s">
        <v>30</v>
      </c>
      <c r="G17" s="12">
        <v>62.4157092</v>
      </c>
      <c r="H17" s="12">
        <v>74.805227476200017</v>
      </c>
      <c r="I17" s="12">
        <v>74.805227476200017</v>
      </c>
    </row>
    <row r="18">
      <c r="A18" s="12" t="s">
        <v>54</v>
      </c>
      <c r="B18" s="12" t="s">
        <v>55</v>
      </c>
      <c r="C18" s="12" t="s">
        <v>14</v>
      </c>
      <c r="D18" s="12" t="s">
        <v>56</v>
      </c>
      <c r="E18" s="12" t="s">
        <v>57</v>
      </c>
      <c r="F18" s="13" t="s">
        <v>58</v>
      </c>
      <c r="G18" s="12">
        <v>41.83944092</v>
      </c>
      <c r="H18" s="12">
        <v>50.144569942620009</v>
      </c>
      <c r="I18" s="12">
        <v>21.562165075326604</v>
      </c>
    </row>
    <row r="19">
      <c r="A19" s="12" t="s">
        <v>59</v>
      </c>
      <c r="B19" s="12" t="s">
        <v>60</v>
      </c>
      <c r="C19" s="12" t="s">
        <v>25</v>
      </c>
      <c r="D19" s="12" t="s">
        <v>61</v>
      </c>
      <c r="E19" s="12" t="s">
        <v>57</v>
      </c>
      <c r="F19" s="13" t="s">
        <v>62</v>
      </c>
      <c r="G19" s="12">
        <v>33.56056944404</v>
      </c>
      <c r="H19" s="12">
        <v>40.222342478681945</v>
      </c>
      <c r="I19" s="12">
        <v>380.10113642354435</v>
      </c>
    </row>
    <row r="20">
      <c r="A20" s="12" t="s">
        <v>63</v>
      </c>
      <c r="B20" s="12" t="s">
        <v>64</v>
      </c>
      <c r="C20" s="12" t="s">
        <v>20</v>
      </c>
      <c r="D20" s="12" t="s">
        <v>65</v>
      </c>
      <c r="E20" s="12" t="s">
        <v>16</v>
      </c>
      <c r="F20" s="13" t="s">
        <v>17</v>
      </c>
      <c r="G20" s="12">
        <v>10.541824</v>
      </c>
      <c r="H20" s="12">
        <v>12.634376064000001</v>
      </c>
      <c r="I20" s="12">
        <v>25.268752128000003</v>
      </c>
    </row>
    <row r="21">
      <c r="A21" s="12" t="s">
        <v>66</v>
      </c>
      <c r="B21" s="12" t="s">
        <v>67</v>
      </c>
      <c r="C21" s="12" t="s">
        <v>14</v>
      </c>
      <c r="D21" s="12" t="s">
        <v>68</v>
      </c>
      <c r="E21" s="12" t="s">
        <v>16</v>
      </c>
      <c r="F21" s="13" t="s">
        <v>17</v>
      </c>
      <c r="G21" s="12">
        <v>173.71911834</v>
      </c>
      <c r="H21" s="12">
        <v>208.20236333049002</v>
      </c>
      <c r="I21" s="12">
        <v>416.40472666098003</v>
      </c>
    </row>
    <row r="22">
      <c r="A22" s="12" t="s">
        <v>69</v>
      </c>
      <c r="B22" s="12" t="s">
        <v>70</v>
      </c>
      <c r="C22" s="12" t="s">
        <v>25</v>
      </c>
      <c r="D22" s="12" t="s">
        <v>71</v>
      </c>
      <c r="E22" s="12" t="s">
        <v>16</v>
      </c>
      <c r="F22" s="13" t="s">
        <v>30</v>
      </c>
      <c r="G22" s="12">
        <v>91.643296908</v>
      </c>
      <c r="H22" s="12">
        <v>109.834491344238</v>
      </c>
      <c r="I22" s="12">
        <v>109.834491344238</v>
      </c>
    </row>
    <row r="23">
      <c r="A23" s="12" t="s">
        <v>72</v>
      </c>
      <c r="B23" s="12" t="s">
        <v>73</v>
      </c>
      <c r="C23" s="12" t="s">
        <v>14</v>
      </c>
      <c r="D23" s="12" t="s">
        <v>74</v>
      </c>
      <c r="E23" s="12" t="s">
        <v>16</v>
      </c>
      <c r="F23" s="13" t="s">
        <v>30</v>
      </c>
      <c r="G23" s="12">
        <v>69.972706558</v>
      </c>
      <c r="H23" s="12">
        <v>83.862288809763</v>
      </c>
      <c r="I23" s="12">
        <v>83.862288809763</v>
      </c>
    </row>
    <row r="24">
      <c r="I24" s="7">
        <v>2225.804721379634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  <hyperlink ref="A16" r:id="rId22"/>
    <hyperlink ref="F16" r:id="rId23"/>
    <hyperlink ref="A17" r:id="rId24"/>
    <hyperlink ref="F17" r:id="rId25"/>
    <hyperlink ref="A18" r:id="rId26"/>
    <hyperlink ref="F18" r:id="rId27"/>
    <hyperlink ref="A19" r:id="rId28"/>
    <hyperlink ref="F19" r:id="rId29"/>
    <hyperlink ref="A20" r:id="rId30"/>
    <hyperlink ref="F20" r:id="rId31"/>
    <hyperlink ref="A21" r:id="rId32"/>
    <hyperlink ref="F21" r:id="rId33"/>
    <hyperlink ref="A22" r:id="rId34"/>
    <hyperlink ref="F22" r:id="rId35"/>
    <hyperlink ref="A23" r:id="rId36"/>
    <hyperlink ref="F23" r:id="rId37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38</v>
      </c>
      <c r="B2" s="12" t="s">
        <v>39</v>
      </c>
      <c r="C2" s="12" t="s">
        <v>25</v>
      </c>
      <c r="D2" s="12" t="s">
        <v>40</v>
      </c>
      <c r="E2" s="12" t="s">
        <v>16</v>
      </c>
      <c r="F2" s="12" t="s">
        <v>114</v>
      </c>
      <c r="G2" s="12">
        <v>55.8645094918</v>
      </c>
      <c r="H2" s="12">
        <v>66.953614625922313</v>
      </c>
      <c r="I2" s="12">
        <v>66.953614625922313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101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SUBTOTAL(109,Criteria_Summary13.6.8[Elementos])</f>
      </c>
      <c r="D9" s="17" t="s">
        <v>82</v>
      </c>
      <c r="E9" s="17">
        <f>SUBTOTAL(109,Criteria_Summary13.6.8[Total])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102</v>
      </c>
      <c r="D16" s="17" t="s">
        <v>102</v>
      </c>
      <c r="E16" s="17">
        <v>1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103</v>
      </c>
      <c r="B24" s="17" t="s">
        <v>103</v>
      </c>
      <c r="C24" s="17" t="s">
        <v>103</v>
      </c>
      <c r="D24" s="17" t="s">
        <v>104</v>
      </c>
      <c r="E24" s="17" t="s">
        <v>90</v>
      </c>
    </row>
    <row r="26">
      <c r="A26" s="22" t="s">
        <v>105</v>
      </c>
      <c r="B26" s="22" t="s">
        <v>105</v>
      </c>
      <c r="C26" s="22" t="s">
        <v>105</v>
      </c>
      <c r="D26" s="22" t="s">
        <v>105</v>
      </c>
      <c r="E26" s="22" t="s">
        <v>105</v>
      </c>
    </row>
    <row r="27">
      <c r="A27" s="21" t="s">
        <v>77</v>
      </c>
      <c r="B27" s="21" t="s">
        <v>106</v>
      </c>
      <c r="C27" s="21" t="s">
        <v>107</v>
      </c>
      <c r="D27" s="21" t="s">
        <v>108</v>
      </c>
      <c r="E27" s="21"/>
    </row>
    <row r="28">
      <c r="A28" s="17" t="s">
        <v>109</v>
      </c>
      <c r="B28" s="17" t="s">
        <v>110</v>
      </c>
      <c r="C28" s="17" t="s">
        <v>122</v>
      </c>
      <c r="D28" s="17" t="s">
        <v>112</v>
      </c>
      <c r="E28" s="17" t="s">
        <v>113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41</v>
      </c>
      <c r="B2" s="12" t="s">
        <v>42</v>
      </c>
      <c r="C2" s="12" t="s">
        <v>14</v>
      </c>
      <c r="D2" s="12" t="s">
        <v>43</v>
      </c>
      <c r="E2" s="12" t="s">
        <v>16</v>
      </c>
      <c r="F2" s="12" t="s">
        <v>123</v>
      </c>
      <c r="G2" s="12">
        <v>26.211467332</v>
      </c>
      <c r="H2" s="12">
        <v>31.414443597402006</v>
      </c>
      <c r="I2" s="12">
        <v>188.48666158441205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2</v>
      </c>
      <c r="D8" s="17" t="s">
        <v>101</v>
      </c>
      <c r="E8" s="17">
        <v>2</v>
      </c>
    </row>
    <row r="9">
      <c r="A9" s="17">
        <v>2</v>
      </c>
      <c r="B9" s="17" t="s">
        <v>80</v>
      </c>
      <c r="C9" s="17">
        <v>4</v>
      </c>
      <c r="D9" s="17" t="s">
        <v>101</v>
      </c>
      <c r="E9" s="17">
        <v>4</v>
      </c>
    </row>
    <row r="10">
      <c r="A10" s="17" t="s">
        <v>82</v>
      </c>
      <c r="B10" s="17" t="s">
        <v>82</v>
      </c>
      <c r="C10" s="17">
        <f>SUBTOTAL(109,Criteria_Summary13.6.9[Elementos])</f>
      </c>
      <c r="D10" s="17" t="s">
        <v>82</v>
      </c>
      <c r="E10" s="17">
        <f>SUBTOTAL(109,Criteria_Summary13.6.9[Total])</f>
      </c>
    </row>
    <row r="11">
      <c r="A11" s="18" t="s">
        <v>83</v>
      </c>
      <c r="B11" s="18">
        <v>0</v>
      </c>
      <c r="C11" s="19"/>
      <c r="D11" s="19"/>
      <c r="E11" s="18">
        <v>6</v>
      </c>
    </row>
    <row r="14">
      <c r="A14" s="18" t="s">
        <v>101</v>
      </c>
      <c r="B14" s="18" t="s">
        <v>101</v>
      </c>
      <c r="C14" s="18" t="s">
        <v>101</v>
      </c>
      <c r="D14" s="18" t="s">
        <v>101</v>
      </c>
      <c r="E14" s="18" t="s">
        <v>101</v>
      </c>
    </row>
    <row r="15">
      <c r="A15" s="20"/>
      <c r="B15" s="20"/>
      <c r="C15" s="20"/>
      <c r="D15" s="20"/>
      <c r="E15" s="20"/>
    </row>
    <row r="16">
      <c r="A16" s="21" t="s">
        <v>77</v>
      </c>
      <c r="B16" s="21" t="s">
        <v>78</v>
      </c>
      <c r="C16" s="21" t="s">
        <v>84</v>
      </c>
      <c r="D16" s="21" t="s">
        <v>84</v>
      </c>
      <c r="E16" s="21" t="s">
        <v>9</v>
      </c>
    </row>
    <row r="17">
      <c r="A17" s="17" t="s">
        <v>80</v>
      </c>
      <c r="B17" s="17">
        <v>2</v>
      </c>
      <c r="C17" s="17" t="s">
        <v>102</v>
      </c>
      <c r="D17" s="17" t="s">
        <v>102</v>
      </c>
      <c r="E17" s="17">
        <v>2</v>
      </c>
    </row>
    <row r="19">
      <c r="A19" s="22" t="s">
        <v>86</v>
      </c>
      <c r="B19" s="22" t="s">
        <v>86</v>
      </c>
      <c r="C19" s="22" t="s">
        <v>86</v>
      </c>
      <c r="D19" s="22" t="s">
        <v>86</v>
      </c>
      <c r="E19" s="22" t="s">
        <v>86</v>
      </c>
    </row>
    <row r="20">
      <c r="A20" s="21" t="s">
        <v>87</v>
      </c>
      <c r="B20" s="21" t="s">
        <v>87</v>
      </c>
      <c r="C20" s="21" t="s">
        <v>87</v>
      </c>
      <c r="D20" s="21" t="s">
        <v>88</v>
      </c>
      <c r="E20" s="21"/>
    </row>
    <row r="21">
      <c r="A21" s="17"/>
      <c r="B21" s="17"/>
      <c r="C21" s="17"/>
      <c r="D21" s="17" t="s">
        <v>89</v>
      </c>
      <c r="E21" s="17" t="s">
        <v>90</v>
      </c>
    </row>
    <row r="23">
      <c r="A23" s="22" t="s">
        <v>91</v>
      </c>
      <c r="B23" s="22" t="s">
        <v>91</v>
      </c>
      <c r="C23" s="22" t="s">
        <v>91</v>
      </c>
      <c r="D23" s="22" t="s">
        <v>91</v>
      </c>
      <c r="E23" s="22" t="s">
        <v>91</v>
      </c>
    </row>
    <row r="24">
      <c r="A24" s="21" t="s">
        <v>92</v>
      </c>
      <c r="B24" s="21"/>
      <c r="C24" s="21"/>
      <c r="D24" s="21" t="s">
        <v>77</v>
      </c>
      <c r="E24" s="21"/>
    </row>
    <row r="25">
      <c r="A25" s="17" t="s">
        <v>124</v>
      </c>
      <c r="B25" s="17" t="s">
        <v>124</v>
      </c>
      <c r="C25" s="17" t="s">
        <v>124</v>
      </c>
      <c r="D25" s="17" t="s">
        <v>125</v>
      </c>
      <c r="E25" s="17" t="s">
        <v>90</v>
      </c>
    </row>
    <row r="27">
      <c r="A27" s="18" t="s">
        <v>101</v>
      </c>
      <c r="B27" s="18" t="s">
        <v>101</v>
      </c>
      <c r="C27" s="18" t="s">
        <v>101</v>
      </c>
      <c r="D27" s="18" t="s">
        <v>101</v>
      </c>
      <c r="E27" s="18" t="s">
        <v>101</v>
      </c>
    </row>
    <row r="28">
      <c r="A28" s="20"/>
      <c r="B28" s="20"/>
      <c r="C28" s="20"/>
      <c r="D28" s="20"/>
      <c r="E28" s="20"/>
    </row>
    <row r="29">
      <c r="A29" s="21" t="s">
        <v>77</v>
      </c>
      <c r="B29" s="21" t="s">
        <v>78</v>
      </c>
      <c r="C29" s="21" t="s">
        <v>84</v>
      </c>
      <c r="D29" s="21" t="s">
        <v>84</v>
      </c>
      <c r="E29" s="21" t="s">
        <v>9</v>
      </c>
    </row>
    <row r="30">
      <c r="A30" s="17" t="s">
        <v>80</v>
      </c>
      <c r="B30" s="17">
        <v>4</v>
      </c>
      <c r="C30" s="17" t="s">
        <v>102</v>
      </c>
      <c r="D30" s="17" t="s">
        <v>102</v>
      </c>
      <c r="E30" s="17">
        <v>4</v>
      </c>
    </row>
    <row r="32">
      <c r="A32" s="22" t="s">
        <v>86</v>
      </c>
      <c r="B32" s="22" t="s">
        <v>86</v>
      </c>
      <c r="C32" s="22" t="s">
        <v>86</v>
      </c>
      <c r="D32" s="22" t="s">
        <v>86</v>
      </c>
      <c r="E32" s="22" t="s">
        <v>86</v>
      </c>
    </row>
    <row r="33">
      <c r="A33" s="21" t="s">
        <v>87</v>
      </c>
      <c r="B33" s="21" t="s">
        <v>87</v>
      </c>
      <c r="C33" s="21" t="s">
        <v>87</v>
      </c>
      <c r="D33" s="21" t="s">
        <v>88</v>
      </c>
      <c r="E33" s="21"/>
    </row>
    <row r="34">
      <c r="A34" s="17"/>
      <c r="B34" s="17"/>
      <c r="C34" s="17"/>
      <c r="D34" s="17" t="s">
        <v>89</v>
      </c>
      <c r="E34" s="17" t="s">
        <v>90</v>
      </c>
    </row>
    <row r="36">
      <c r="A36" s="22" t="s">
        <v>91</v>
      </c>
      <c r="B36" s="22" t="s">
        <v>91</v>
      </c>
      <c r="C36" s="22" t="s">
        <v>91</v>
      </c>
      <c r="D36" s="22" t="s">
        <v>91</v>
      </c>
      <c r="E36" s="22" t="s">
        <v>91</v>
      </c>
    </row>
    <row r="37">
      <c r="A37" s="21" t="s">
        <v>92</v>
      </c>
      <c r="B37" s="21"/>
      <c r="C37" s="21"/>
      <c r="D37" s="21" t="s">
        <v>77</v>
      </c>
      <c r="E37" s="21"/>
    </row>
    <row r="38">
      <c r="A38" s="17" t="s">
        <v>126</v>
      </c>
      <c r="B38" s="17" t="s">
        <v>126</v>
      </c>
      <c r="C38" s="17" t="s">
        <v>126</v>
      </c>
      <c r="D38" s="17" t="s">
        <v>127</v>
      </c>
      <c r="E38" s="17" t="s">
        <v>90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45</v>
      </c>
      <c r="B2" s="12" t="s">
        <v>46</v>
      </c>
      <c r="C2" s="12" t="s">
        <v>14</v>
      </c>
      <c r="D2" s="12" t="s">
        <v>47</v>
      </c>
      <c r="E2" s="12" t="s">
        <v>16</v>
      </c>
      <c r="F2" s="12" t="s">
        <v>114</v>
      </c>
      <c r="G2" s="12">
        <v>57.3357092</v>
      </c>
      <c r="H2" s="12">
        <v>68.7168474762</v>
      </c>
      <c r="I2" s="12">
        <v>68.7168474762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101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SUBTOTAL(109,Criteria_Summary13.6.10[Elementos])</f>
      </c>
      <c r="D9" s="17" t="s">
        <v>82</v>
      </c>
      <c r="E9" s="17">
        <f>SUBTOTAL(109,Criteria_Summary13.6.10[Total])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102</v>
      </c>
      <c r="D16" s="17" t="s">
        <v>102</v>
      </c>
      <c r="E16" s="17">
        <v>1</v>
      </c>
    </row>
    <row r="18">
      <c r="A18" s="22" t="s">
        <v>91</v>
      </c>
      <c r="B18" s="22" t="s">
        <v>91</v>
      </c>
      <c r="C18" s="22" t="s">
        <v>91</v>
      </c>
      <c r="D18" s="22" t="s">
        <v>91</v>
      </c>
      <c r="E18" s="22" t="s">
        <v>91</v>
      </c>
    </row>
    <row r="19">
      <c r="A19" s="21" t="s">
        <v>92</v>
      </c>
      <c r="B19" s="21"/>
      <c r="C19" s="21"/>
      <c r="D19" s="21" t="s">
        <v>77</v>
      </c>
      <c r="E19" s="21"/>
    </row>
    <row r="20">
      <c r="A20" s="17" t="s">
        <v>128</v>
      </c>
      <c r="B20" s="17" t="s">
        <v>128</v>
      </c>
      <c r="C20" s="17" t="s">
        <v>128</v>
      </c>
      <c r="D20" s="17" t="s">
        <v>129</v>
      </c>
      <c r="E20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48</v>
      </c>
      <c r="B2" s="12" t="s">
        <v>49</v>
      </c>
      <c r="C2" s="12" t="s">
        <v>14</v>
      </c>
      <c r="D2" s="12" t="s">
        <v>50</v>
      </c>
      <c r="E2" s="12" t="s">
        <v>16</v>
      </c>
      <c r="F2" s="12" t="s">
        <v>114</v>
      </c>
      <c r="G2" s="12">
        <v>57.6457092</v>
      </c>
      <c r="H2" s="12">
        <v>69.08838247620001</v>
      </c>
      <c r="I2" s="12">
        <v>69.08838247620001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101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SUBTOTAL(109,Criteria_Summary13.6.11[Elementos])</f>
      </c>
      <c r="D9" s="17" t="s">
        <v>82</v>
      </c>
      <c r="E9" s="17">
        <f>SUBTOTAL(109,Criteria_Summary13.6.11[Total])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102</v>
      </c>
      <c r="D16" s="17" t="s">
        <v>102</v>
      </c>
      <c r="E16" s="17">
        <v>1</v>
      </c>
    </row>
    <row r="18">
      <c r="A18" s="22" t="s">
        <v>91</v>
      </c>
      <c r="B18" s="22" t="s">
        <v>91</v>
      </c>
      <c r="C18" s="22" t="s">
        <v>91</v>
      </c>
      <c r="D18" s="22" t="s">
        <v>91</v>
      </c>
      <c r="E18" s="22" t="s">
        <v>91</v>
      </c>
    </row>
    <row r="19">
      <c r="A19" s="21" t="s">
        <v>92</v>
      </c>
      <c r="B19" s="21"/>
      <c r="C19" s="21"/>
      <c r="D19" s="21" t="s">
        <v>77</v>
      </c>
      <c r="E19" s="21"/>
    </row>
    <row r="20">
      <c r="A20" s="17" t="s">
        <v>130</v>
      </c>
      <c r="B20" s="17" t="s">
        <v>130</v>
      </c>
      <c r="C20" s="17" t="s">
        <v>130</v>
      </c>
      <c r="D20" s="17" t="s">
        <v>131</v>
      </c>
      <c r="E20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51</v>
      </c>
      <c r="B2" s="12" t="s">
        <v>52</v>
      </c>
      <c r="C2" s="12" t="s">
        <v>14</v>
      </c>
      <c r="D2" s="12" t="s">
        <v>53</v>
      </c>
      <c r="E2" s="12" t="s">
        <v>16</v>
      </c>
      <c r="F2" s="12" t="s">
        <v>114</v>
      </c>
      <c r="G2" s="12">
        <v>62.4157092</v>
      </c>
      <c r="H2" s="12">
        <v>74.805227476200017</v>
      </c>
      <c r="I2" s="12">
        <v>74.805227476200017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101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SUBTOTAL(109,Criteria_Summary13.6.12[Elementos])</f>
      </c>
      <c r="D9" s="17" t="s">
        <v>82</v>
      </c>
      <c r="E9" s="17">
        <f>SUBTOTAL(109,Criteria_Summary13.6.12[Total])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102</v>
      </c>
      <c r="D16" s="17" t="s">
        <v>102</v>
      </c>
      <c r="E16" s="17">
        <v>1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132</v>
      </c>
      <c r="B24" s="17" t="s">
        <v>132</v>
      </c>
      <c r="C24" s="17" t="s">
        <v>132</v>
      </c>
      <c r="D24" s="17" t="s">
        <v>133</v>
      </c>
      <c r="E24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54</v>
      </c>
      <c r="B2" s="12" t="s">
        <v>55</v>
      </c>
      <c r="C2" s="12" t="s">
        <v>14</v>
      </c>
      <c r="D2" s="12" t="s">
        <v>56</v>
      </c>
      <c r="E2" s="12" t="s">
        <v>57</v>
      </c>
      <c r="F2" s="12" t="s">
        <v>58</v>
      </c>
      <c r="G2" s="12">
        <v>41.83944092</v>
      </c>
      <c r="H2" s="12">
        <v>50.144569942620009</v>
      </c>
      <c r="I2" s="12">
        <v>21.562165075326604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7</v>
      </c>
      <c r="D8" s="17" t="s">
        <v>134</v>
      </c>
      <c r="E8" s="17">
        <v>0.42830546449689483</v>
      </c>
    </row>
    <row r="9">
      <c r="A9" s="17" t="s">
        <v>82</v>
      </c>
      <c r="B9" s="17" t="s">
        <v>82</v>
      </c>
      <c r="C9" s="17">
        <f>SUBTOTAL(109,Criteria_Summary13.6.13[Elementos])</f>
      </c>
      <c r="D9" s="17" t="s">
        <v>82</v>
      </c>
      <c r="E9" s="17">
        <f>SUBTOTAL(109,Criteria_Summary13.6.13[Total])</f>
      </c>
    </row>
    <row r="10">
      <c r="A10" s="18" t="s">
        <v>83</v>
      </c>
      <c r="B10" s="18">
        <v>0</v>
      </c>
      <c r="C10" s="19"/>
      <c r="D10" s="19"/>
      <c r="E10" s="18">
        <v>0.43</v>
      </c>
    </row>
    <row r="13">
      <c r="A13" s="18" t="s">
        <v>134</v>
      </c>
      <c r="B13" s="18" t="s">
        <v>134</v>
      </c>
      <c r="C13" s="18" t="s">
        <v>134</v>
      </c>
      <c r="D13" s="18" t="s">
        <v>134</v>
      </c>
      <c r="E13" s="18" t="s">
        <v>134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7</v>
      </c>
      <c r="C16" s="17" t="s">
        <v>85</v>
      </c>
      <c r="D16" s="17" t="s">
        <v>85</v>
      </c>
      <c r="E16" s="17">
        <v>0.42830546449689483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135</v>
      </c>
      <c r="B24" s="17" t="s">
        <v>135</v>
      </c>
      <c r="C24" s="17" t="s">
        <v>135</v>
      </c>
      <c r="D24" s="17" t="s">
        <v>136</v>
      </c>
      <c r="E24" s="17" t="s">
        <v>90</v>
      </c>
    </row>
    <row r="26">
      <c r="A26" s="22" t="s">
        <v>105</v>
      </c>
      <c r="B26" s="22" t="s">
        <v>105</v>
      </c>
      <c r="C26" s="22" t="s">
        <v>105</v>
      </c>
      <c r="D26" s="22" t="s">
        <v>105</v>
      </c>
      <c r="E26" s="22" t="s">
        <v>105</v>
      </c>
    </row>
    <row r="27">
      <c r="A27" s="21" t="s">
        <v>77</v>
      </c>
      <c r="B27" s="21" t="s">
        <v>106</v>
      </c>
      <c r="C27" s="21" t="s">
        <v>107</v>
      </c>
      <c r="D27" s="21" t="s">
        <v>108</v>
      </c>
      <c r="E27" s="21"/>
    </row>
    <row r="28">
      <c r="A28" s="17" t="s">
        <v>109</v>
      </c>
      <c r="B28" s="17" t="s">
        <v>110</v>
      </c>
      <c r="C28" s="17" t="s">
        <v>137</v>
      </c>
      <c r="D28" s="17" t="s">
        <v>112</v>
      </c>
      <c r="E28" s="17" t="s">
        <v>113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59</v>
      </c>
      <c r="B2" s="12" t="s">
        <v>60</v>
      </c>
      <c r="C2" s="12" t="s">
        <v>25</v>
      </c>
      <c r="D2" s="12" t="s">
        <v>61</v>
      </c>
      <c r="E2" s="12" t="s">
        <v>57</v>
      </c>
      <c r="F2" s="12" t="s">
        <v>62</v>
      </c>
      <c r="G2" s="12">
        <v>33.56056944404</v>
      </c>
      <c r="H2" s="12">
        <v>40.222342478681945</v>
      </c>
      <c r="I2" s="12">
        <v>380.10113642354435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9</v>
      </c>
      <c r="D8" s="17" t="s">
        <v>134</v>
      </c>
      <c r="E8" s="17">
        <v>9.4463813108551573</v>
      </c>
    </row>
    <row r="9">
      <c r="A9" s="17" t="s">
        <v>82</v>
      </c>
      <c r="B9" s="17" t="s">
        <v>82</v>
      </c>
      <c r="C9" s="17">
        <f>SUBTOTAL(109,Criteria_Summary13.6.14[Elementos])</f>
      </c>
      <c r="D9" s="17" t="s">
        <v>82</v>
      </c>
      <c r="E9" s="17">
        <f>SUBTOTAL(109,Criteria_Summary13.6.14[Total])</f>
      </c>
    </row>
    <row r="10">
      <c r="A10" s="18" t="s">
        <v>83</v>
      </c>
      <c r="B10" s="18">
        <v>0</v>
      </c>
      <c r="C10" s="19"/>
      <c r="D10" s="19"/>
      <c r="E10" s="18">
        <v>9.45</v>
      </c>
    </row>
    <row r="13">
      <c r="A13" s="18" t="s">
        <v>134</v>
      </c>
      <c r="B13" s="18" t="s">
        <v>134</v>
      </c>
      <c r="C13" s="18" t="s">
        <v>134</v>
      </c>
      <c r="D13" s="18" t="s">
        <v>134</v>
      </c>
      <c r="E13" s="18" t="s">
        <v>134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9</v>
      </c>
      <c r="C16" s="17" t="s">
        <v>85</v>
      </c>
      <c r="D16" s="17" t="s">
        <v>85</v>
      </c>
      <c r="E16" s="17">
        <v>9.4463813108551573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135</v>
      </c>
      <c r="B24" s="17" t="s">
        <v>135</v>
      </c>
      <c r="C24" s="17" t="s">
        <v>135</v>
      </c>
      <c r="D24" s="17" t="s">
        <v>136</v>
      </c>
      <c r="E24" s="17" t="s">
        <v>90</v>
      </c>
    </row>
    <row r="26">
      <c r="A26" s="22" t="s">
        <v>105</v>
      </c>
      <c r="B26" s="22" t="s">
        <v>105</v>
      </c>
      <c r="C26" s="22" t="s">
        <v>105</v>
      </c>
      <c r="D26" s="22" t="s">
        <v>105</v>
      </c>
      <c r="E26" s="22" t="s">
        <v>105</v>
      </c>
    </row>
    <row r="27">
      <c r="A27" s="21" t="s">
        <v>77</v>
      </c>
      <c r="B27" s="21" t="s">
        <v>106</v>
      </c>
      <c r="C27" s="21" t="s">
        <v>107</v>
      </c>
      <c r="D27" s="21" t="s">
        <v>108</v>
      </c>
      <c r="E27" s="21"/>
    </row>
    <row r="28">
      <c r="A28" s="17" t="s">
        <v>109</v>
      </c>
      <c r="B28" s="17" t="s">
        <v>110</v>
      </c>
      <c r="C28" s="17" t="s">
        <v>138</v>
      </c>
      <c r="D28" s="17" t="s">
        <v>112</v>
      </c>
      <c r="E28" s="17" t="s">
        <v>113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63</v>
      </c>
      <c r="B2" s="12" t="s">
        <v>64</v>
      </c>
      <c r="C2" s="12" t="s">
        <v>20</v>
      </c>
      <c r="D2" s="12" t="s">
        <v>65</v>
      </c>
      <c r="E2" s="12" t="s">
        <v>16</v>
      </c>
      <c r="F2" s="12" t="s">
        <v>75</v>
      </c>
      <c r="G2" s="12">
        <v>10.541824</v>
      </c>
      <c r="H2" s="12">
        <v>12.634376064000001</v>
      </c>
      <c r="I2" s="12">
        <v>25.268752128000003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2</v>
      </c>
      <c r="D8" s="17" t="s">
        <v>96</v>
      </c>
      <c r="E8" s="17">
        <v>2</v>
      </c>
    </row>
    <row r="9">
      <c r="A9" s="17" t="s">
        <v>82</v>
      </c>
      <c r="B9" s="17" t="s">
        <v>82</v>
      </c>
      <c r="C9" s="17">
        <f>SUBTOTAL(109,Criteria_Summary13.6.15[Elementos])</f>
      </c>
      <c r="D9" s="17" t="s">
        <v>82</v>
      </c>
      <c r="E9" s="17">
        <f>SUBTOTAL(109,Criteria_Summary13.6.15[Total])</f>
      </c>
    </row>
    <row r="10">
      <c r="A10" s="18" t="s">
        <v>83</v>
      </c>
      <c r="B10" s="18">
        <v>0</v>
      </c>
      <c r="C10" s="19"/>
      <c r="D10" s="19"/>
      <c r="E10" s="18">
        <v>2</v>
      </c>
    </row>
    <row r="13">
      <c r="A13" s="18" t="s">
        <v>96</v>
      </c>
      <c r="B13" s="18" t="s">
        <v>96</v>
      </c>
      <c r="C13" s="18" t="s">
        <v>96</v>
      </c>
      <c r="D13" s="18" t="s">
        <v>96</v>
      </c>
      <c r="E13" s="18" t="s">
        <v>96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2</v>
      </c>
      <c r="C16" s="17" t="s">
        <v>97</v>
      </c>
      <c r="D16" s="17" t="s">
        <v>97</v>
      </c>
      <c r="E16" s="17">
        <v>2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139</v>
      </c>
      <c r="B24" s="17" t="s">
        <v>139</v>
      </c>
      <c r="C24" s="17" t="s">
        <v>139</v>
      </c>
      <c r="D24" s="17" t="s">
        <v>140</v>
      </c>
      <c r="E24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66</v>
      </c>
      <c r="B2" s="12" t="s">
        <v>67</v>
      </c>
      <c r="C2" s="12" t="s">
        <v>14</v>
      </c>
      <c r="D2" s="12" t="s">
        <v>68</v>
      </c>
      <c r="E2" s="12" t="s">
        <v>16</v>
      </c>
      <c r="F2" s="12" t="s">
        <v>75</v>
      </c>
      <c r="G2" s="12">
        <v>173.71911834</v>
      </c>
      <c r="H2" s="12">
        <v>208.20236333049002</v>
      </c>
      <c r="I2" s="12">
        <v>416.40472666098003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2</v>
      </c>
      <c r="D8" s="17" t="s">
        <v>96</v>
      </c>
      <c r="E8" s="17">
        <v>2</v>
      </c>
    </row>
    <row r="9">
      <c r="A9" s="17" t="s">
        <v>82</v>
      </c>
      <c r="B9" s="17" t="s">
        <v>82</v>
      </c>
      <c r="C9" s="17">
        <f>SUBTOTAL(109,Criteria_Summary13.6.16[Elementos])</f>
      </c>
      <c r="D9" s="17" t="s">
        <v>82</v>
      </c>
      <c r="E9" s="17">
        <f>SUBTOTAL(109,Criteria_Summary13.6.16[Total])</f>
      </c>
    </row>
    <row r="10">
      <c r="A10" s="18" t="s">
        <v>83</v>
      </c>
      <c r="B10" s="18">
        <v>0</v>
      </c>
      <c r="C10" s="19"/>
      <c r="D10" s="19"/>
      <c r="E10" s="18">
        <v>2</v>
      </c>
    </row>
    <row r="13">
      <c r="A13" s="18" t="s">
        <v>96</v>
      </c>
      <c r="B13" s="18" t="s">
        <v>96</v>
      </c>
      <c r="C13" s="18" t="s">
        <v>96</v>
      </c>
      <c r="D13" s="18" t="s">
        <v>96</v>
      </c>
      <c r="E13" s="18" t="s">
        <v>96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2</v>
      </c>
      <c r="C16" s="17" t="s">
        <v>97</v>
      </c>
      <c r="D16" s="17" t="s">
        <v>97</v>
      </c>
      <c r="E16" s="17">
        <v>2</v>
      </c>
    </row>
    <row r="18">
      <c r="A18" s="22" t="s">
        <v>105</v>
      </c>
      <c r="B18" s="22" t="s">
        <v>105</v>
      </c>
      <c r="C18" s="22" t="s">
        <v>105</v>
      </c>
      <c r="D18" s="22" t="s">
        <v>105</v>
      </c>
      <c r="E18" s="22" t="s">
        <v>105</v>
      </c>
    </row>
    <row r="19">
      <c r="A19" s="21" t="s">
        <v>77</v>
      </c>
      <c r="B19" s="21" t="s">
        <v>106</v>
      </c>
      <c r="C19" s="21" t="s">
        <v>107</v>
      </c>
      <c r="D19" s="21" t="s">
        <v>108</v>
      </c>
      <c r="E19" s="21"/>
    </row>
    <row r="20">
      <c r="A20" s="17" t="s">
        <v>77</v>
      </c>
      <c r="B20" s="17" t="s">
        <v>110</v>
      </c>
      <c r="C20" s="17" t="s">
        <v>141</v>
      </c>
      <c r="D20" s="17" t="s">
        <v>4</v>
      </c>
      <c r="E20" s="17" t="s">
        <v>113</v>
      </c>
    </row>
  </sheetData>
  <mergeCells>
    <mergeCell ref="A5:E5"/>
    <mergeCell ref="A6:E6"/>
    <mergeCell ref="A13:E13"/>
    <mergeCell ref="A14:E14"/>
    <mergeCell ref="C15:D15"/>
    <mergeCell ref="C16:D16"/>
    <mergeCell ref="A18:E18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69</v>
      </c>
      <c r="B2" s="12" t="s">
        <v>70</v>
      </c>
      <c r="C2" s="12" t="s">
        <v>25</v>
      </c>
      <c r="D2" s="12" t="s">
        <v>71</v>
      </c>
      <c r="E2" s="12" t="s">
        <v>16</v>
      </c>
      <c r="F2" s="12" t="s">
        <v>114</v>
      </c>
      <c r="G2" s="12">
        <v>91.643296908</v>
      </c>
      <c r="H2" s="12">
        <v>109.834491344238</v>
      </c>
      <c r="I2" s="12">
        <v>109.834491344238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101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SUBTOTAL(109,Criteria_Summary13.6.17[Elementos])</f>
      </c>
      <c r="D9" s="17" t="s">
        <v>82</v>
      </c>
      <c r="E9" s="17">
        <f>SUBTOTAL(109,Criteria_Summary13.6.17[Total])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102</v>
      </c>
      <c r="D16" s="17" t="s">
        <v>102</v>
      </c>
      <c r="E16" s="17">
        <v>1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142</v>
      </c>
      <c r="B24" s="17" t="s">
        <v>142</v>
      </c>
      <c r="C24" s="17" t="s">
        <v>142</v>
      </c>
      <c r="D24" s="17" t="s">
        <v>143</v>
      </c>
      <c r="E24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2225.804721379634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72</v>
      </c>
      <c r="B2" s="12" t="s">
        <v>73</v>
      </c>
      <c r="C2" s="12" t="s">
        <v>14</v>
      </c>
      <c r="D2" s="12" t="s">
        <v>74</v>
      </c>
      <c r="E2" s="12" t="s">
        <v>16</v>
      </c>
      <c r="F2" s="12" t="s">
        <v>114</v>
      </c>
      <c r="G2" s="12">
        <v>69.972706558</v>
      </c>
      <c r="H2" s="12">
        <v>83.862288809763</v>
      </c>
      <c r="I2" s="12">
        <v>83.862288809763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96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SUBTOTAL(109,Criteria_Summary13.6.18[Elementos])</f>
      </c>
      <c r="D9" s="17" t="s">
        <v>82</v>
      </c>
      <c r="E9" s="17">
        <f>SUBTOTAL(109,Criteria_Summary13.6.18[Total])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96</v>
      </c>
      <c r="B13" s="18" t="s">
        <v>96</v>
      </c>
      <c r="C13" s="18" t="s">
        <v>96</v>
      </c>
      <c r="D13" s="18" t="s">
        <v>96</v>
      </c>
      <c r="E13" s="18" t="s">
        <v>96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97</v>
      </c>
      <c r="D16" s="17" t="s">
        <v>97</v>
      </c>
      <c r="E16" s="17">
        <v>1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144</v>
      </c>
      <c r="B24" s="17" t="s">
        <v>144</v>
      </c>
      <c r="C24" s="17" t="s">
        <v>144</v>
      </c>
      <c r="D24" s="17" t="s">
        <v>145</v>
      </c>
      <c r="E24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18" t="s">
        <v>81</v>
      </c>
      <c r="B4" s="18" t="s">
        <v>81</v>
      </c>
      <c r="C4" s="18" t="s">
        <v>81</v>
      </c>
      <c r="D4" s="18" t="s">
        <v>81</v>
      </c>
      <c r="E4" s="18" t="s">
        <v>81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94</v>
      </c>
      <c r="D7" s="17" t="s">
        <v>152</v>
      </c>
      <c r="E7" s="17">
        <v>1</v>
      </c>
    </row>
    <row r="8">
      <c r="A8" s="17" t="s">
        <v>151</v>
      </c>
      <c r="B8" s="17" t="s">
        <v>89</v>
      </c>
      <c r="C8" s="17" t="s">
        <v>94</v>
      </c>
      <c r="D8" s="17" t="s">
        <v>153</v>
      </c>
      <c r="E8" s="17">
        <v>1</v>
      </c>
    </row>
    <row r="9">
      <c r="A9" s="1" t="s">
        <v>82</v>
      </c>
      <c r="B9" s="1" t="s">
        <v>82</v>
      </c>
      <c r="C9" s="1">
        <f>SUBTOTAL(103,Elements13_6_11[Elemento])</f>
      </c>
      <c r="D9" s="1" t="s">
        <v>82</v>
      </c>
      <c r="E9" s="1">
        <f>SUBTOTAL(109,Elements13_6_11[Totais:])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E1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21</v>
      </c>
      <c r="B1" s="9" t="s">
        <v>21</v>
      </c>
      <c r="C1" s="9" t="s">
        <v>21</v>
      </c>
      <c r="D1" s="9" t="s">
        <v>21</v>
      </c>
      <c r="E1" s="9" t="s">
        <v>21</v>
      </c>
    </row>
    <row r="2">
      <c r="A2" s="9" t="s">
        <v>21</v>
      </c>
      <c r="B2" s="9" t="s">
        <v>21</v>
      </c>
      <c r="C2" s="9" t="s">
        <v>21</v>
      </c>
      <c r="D2" s="9" t="s">
        <v>21</v>
      </c>
      <c r="E2" s="9" t="s">
        <v>21</v>
      </c>
    </row>
    <row r="4">
      <c r="A4" s="18" t="s">
        <v>96</v>
      </c>
      <c r="B4" s="18" t="s">
        <v>96</v>
      </c>
      <c r="C4" s="18" t="s">
        <v>96</v>
      </c>
      <c r="D4" s="18" t="s">
        <v>96</v>
      </c>
      <c r="E4" s="18" t="s">
        <v>96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99</v>
      </c>
      <c r="D7" s="17" t="s">
        <v>154</v>
      </c>
      <c r="E7" s="17">
        <v>1</v>
      </c>
    </row>
    <row r="8">
      <c r="A8" s="1" t="s">
        <v>82</v>
      </c>
      <c r="B8" s="1" t="s">
        <v>82</v>
      </c>
      <c r="C8" s="1">
        <f>SUBTOTAL(103,Elements13_6_21[Elemento])</f>
      </c>
      <c r="D8" s="1" t="s">
        <v>82</v>
      </c>
      <c r="E8" s="1">
        <f>SUBTOTAL(109,Elements13_6_21[Totais:])</f>
      </c>
    </row>
    <row r="11">
      <c r="A11" s="9" t="s">
        <v>21</v>
      </c>
      <c r="B11" s="9" t="s">
        <v>21</v>
      </c>
      <c r="C11" s="9" t="s">
        <v>21</v>
      </c>
      <c r="D11" s="9" t="s">
        <v>21</v>
      </c>
      <c r="E11" s="9" t="s">
        <v>21</v>
      </c>
    </row>
    <row r="12">
      <c r="A12" s="9" t="s">
        <v>21</v>
      </c>
      <c r="B12" s="9" t="s">
        <v>21</v>
      </c>
      <c r="C12" s="9" t="s">
        <v>21</v>
      </c>
      <c r="D12" s="9" t="s">
        <v>21</v>
      </c>
      <c r="E12" s="9" t="s">
        <v>21</v>
      </c>
    </row>
    <row r="14">
      <c r="A14" s="18" t="s">
        <v>96</v>
      </c>
      <c r="B14" s="18" t="s">
        <v>96</v>
      </c>
      <c r="C14" s="18" t="s">
        <v>96</v>
      </c>
      <c r="D14" s="18" t="s">
        <v>96</v>
      </c>
      <c r="E14" s="18" t="s">
        <v>96</v>
      </c>
    </row>
    <row r="15">
      <c r="A15" s="23" t="s">
        <v>82</v>
      </c>
      <c r="B15" s="23" t="s">
        <v>82</v>
      </c>
      <c r="C15" s="23" t="s">
        <v>82</v>
      </c>
      <c r="D15" s="23" t="s">
        <v>82</v>
      </c>
      <c r="E15" s="23" t="s">
        <v>82</v>
      </c>
    </row>
    <row r="16">
      <c r="A16" s="16" t="s">
        <v>146</v>
      </c>
      <c r="B16" s="16" t="s">
        <v>147</v>
      </c>
      <c r="C16" s="16" t="s">
        <v>148</v>
      </c>
      <c r="D16" s="16" t="s">
        <v>149</v>
      </c>
      <c r="E16" s="16" t="s">
        <v>150</v>
      </c>
    </row>
    <row r="17">
      <c r="A17" s="17" t="s">
        <v>151</v>
      </c>
      <c r="B17" s="17" t="s">
        <v>89</v>
      </c>
      <c r="C17" s="17" t="s">
        <v>100</v>
      </c>
      <c r="D17" s="17" t="s">
        <v>155</v>
      </c>
      <c r="E17" s="17">
        <v>1</v>
      </c>
    </row>
    <row r="18">
      <c r="A18" s="17" t="s">
        <v>151</v>
      </c>
      <c r="B18" s="17" t="s">
        <v>89</v>
      </c>
      <c r="C18" s="17" t="s">
        <v>100</v>
      </c>
      <c r="D18" s="17" t="s">
        <v>156</v>
      </c>
      <c r="E18" s="17">
        <v>1</v>
      </c>
    </row>
    <row r="19">
      <c r="A19" s="1" t="s">
        <v>82</v>
      </c>
      <c r="B19" s="1" t="s">
        <v>82</v>
      </c>
      <c r="C19" s="1">
        <f>SUBTOTAL(103,Elements13_6_22[Elemento])</f>
      </c>
      <c r="D19" s="1" t="s">
        <v>82</v>
      </c>
      <c r="E19" s="1">
        <f>SUBTOTAL(109,Elements13_6_22[Totais:])</f>
      </c>
    </row>
  </sheetData>
  <mergeCells>
    <mergeCell ref="A1:E2"/>
    <mergeCell ref="A4:E4"/>
    <mergeCell ref="A5:E5"/>
    <mergeCell ref="A11:E12"/>
    <mergeCell ref="A14:E14"/>
    <mergeCell ref="A15:E15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1" r:id="rId18"/>
    <hyperlink ref="B11" r:id="rId19"/>
    <hyperlink ref="C11" r:id="rId20"/>
    <hyperlink ref="D11" r:id="rId21"/>
    <hyperlink ref="E11" r:id="rId22"/>
    <hyperlink ref="A12" r:id="rId23"/>
    <hyperlink ref="B12" r:id="rId24"/>
    <hyperlink ref="C12" r:id="rId25"/>
    <hyperlink ref="D12" r:id="rId26"/>
    <hyperlink ref="E12" r:id="rId27"/>
    <hyperlink ref="A14" r:id="rId28"/>
    <hyperlink ref="B14" r:id="rId29"/>
    <hyperlink ref="C14" r:id="rId30"/>
    <hyperlink ref="D14" r:id="rId31"/>
    <hyperlink ref="E14" r:id="rId32"/>
  </hyperlinks>
  <headerFooter/>
  <tableParts>
    <tablePart r:id="rId1"/>
    <tablePart r:id="rId2"/>
  </tableParts>
</worksheet>
</file>

<file path=xl/worksheets/sheet23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26</v>
      </c>
      <c r="B1" s="9" t="s">
        <v>26</v>
      </c>
      <c r="C1" s="9" t="s">
        <v>26</v>
      </c>
      <c r="D1" s="9" t="s">
        <v>26</v>
      </c>
      <c r="E1" s="9" t="s">
        <v>26</v>
      </c>
    </row>
    <row r="2">
      <c r="A2" s="9" t="s">
        <v>26</v>
      </c>
      <c r="B2" s="9" t="s">
        <v>26</v>
      </c>
      <c r="C2" s="9" t="s">
        <v>26</v>
      </c>
      <c r="D2" s="9" t="s">
        <v>26</v>
      </c>
      <c r="E2" s="9" t="s">
        <v>26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104</v>
      </c>
      <c r="D7" s="17" t="s">
        <v>157</v>
      </c>
      <c r="E7" s="17">
        <v>1</v>
      </c>
    </row>
    <row r="8">
      <c r="A8" s="17" t="s">
        <v>151</v>
      </c>
      <c r="B8" s="17" t="s">
        <v>89</v>
      </c>
      <c r="C8" s="17" t="s">
        <v>104</v>
      </c>
      <c r="D8" s="17" t="s">
        <v>158</v>
      </c>
      <c r="E8" s="17">
        <v>1</v>
      </c>
    </row>
    <row r="9">
      <c r="A9" s="1" t="s">
        <v>82</v>
      </c>
      <c r="B9" s="1" t="s">
        <v>82</v>
      </c>
      <c r="C9" s="1">
        <f>SUBTOTAL(103,Elements13_6_31[Elemento])</f>
      </c>
      <c r="D9" s="1" t="s">
        <v>82</v>
      </c>
      <c r="E9" s="1">
        <f>SUBTOTAL(109,Elements13_6_31[Totais:])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29</v>
      </c>
      <c r="B1" s="9" t="s">
        <v>29</v>
      </c>
      <c r="C1" s="9" t="s">
        <v>29</v>
      </c>
      <c r="D1" s="9" t="s">
        <v>29</v>
      </c>
      <c r="E1" s="9" t="s">
        <v>29</v>
      </c>
    </row>
    <row r="2">
      <c r="A2" s="9" t="s">
        <v>29</v>
      </c>
      <c r="B2" s="9" t="s">
        <v>29</v>
      </c>
      <c r="C2" s="9" t="s">
        <v>29</v>
      </c>
      <c r="D2" s="9" t="s">
        <v>29</v>
      </c>
      <c r="E2" s="9" t="s">
        <v>29</v>
      </c>
    </row>
    <row r="4">
      <c r="A4" s="18" t="s">
        <v>96</v>
      </c>
      <c r="B4" s="18" t="s">
        <v>96</v>
      </c>
      <c r="C4" s="18" t="s">
        <v>96</v>
      </c>
      <c r="D4" s="18" t="s">
        <v>96</v>
      </c>
      <c r="E4" s="18" t="s">
        <v>96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116</v>
      </c>
      <c r="D7" s="17" t="s">
        <v>159</v>
      </c>
      <c r="E7" s="17">
        <v>1</v>
      </c>
    </row>
    <row r="8">
      <c r="A8" s="1" t="s">
        <v>82</v>
      </c>
      <c r="B8" s="1" t="s">
        <v>82</v>
      </c>
      <c r="C8" s="1">
        <f>SUBTOTAL(103,Elements13_6_41[Elemento])</f>
      </c>
      <c r="D8" s="1" t="s">
        <v>82</v>
      </c>
      <c r="E8" s="1">
        <f>SUBTOTAL(109,Elements13_6_41[Totais:])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5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33</v>
      </c>
      <c r="B1" s="9" t="s">
        <v>33</v>
      </c>
      <c r="C1" s="9" t="s">
        <v>33</v>
      </c>
      <c r="D1" s="9" t="s">
        <v>33</v>
      </c>
      <c r="E1" s="9" t="s">
        <v>33</v>
      </c>
    </row>
    <row r="2">
      <c r="A2" s="9" t="s">
        <v>33</v>
      </c>
      <c r="B2" s="9" t="s">
        <v>33</v>
      </c>
      <c r="C2" s="9" t="s">
        <v>33</v>
      </c>
      <c r="D2" s="9" t="s">
        <v>33</v>
      </c>
      <c r="E2" s="9" t="s">
        <v>33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118</v>
      </c>
      <c r="D7" s="17" t="s">
        <v>160</v>
      </c>
      <c r="E7" s="17">
        <v>1</v>
      </c>
    </row>
    <row r="8">
      <c r="A8" s="17" t="s">
        <v>151</v>
      </c>
      <c r="B8" s="17" t="s">
        <v>89</v>
      </c>
      <c r="C8" s="17" t="s">
        <v>118</v>
      </c>
      <c r="D8" s="17" t="s">
        <v>161</v>
      </c>
      <c r="E8" s="17">
        <v>1</v>
      </c>
    </row>
    <row r="9">
      <c r="A9" s="1" t="s">
        <v>82</v>
      </c>
      <c r="B9" s="1" t="s">
        <v>82</v>
      </c>
      <c r="C9" s="1">
        <f>SUBTOTAL(103,Elements13_6_51[Elemento])</f>
      </c>
      <c r="D9" s="1" t="s">
        <v>82</v>
      </c>
      <c r="E9" s="1">
        <f>SUBTOTAL(109,Elements13_6_51[Totais:])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6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36</v>
      </c>
      <c r="B1" s="9" t="s">
        <v>36</v>
      </c>
      <c r="C1" s="9" t="s">
        <v>36</v>
      </c>
      <c r="D1" s="9" t="s">
        <v>36</v>
      </c>
      <c r="E1" s="9" t="s">
        <v>36</v>
      </c>
    </row>
    <row r="2">
      <c r="A2" s="9" t="s">
        <v>36</v>
      </c>
      <c r="B2" s="9" t="s">
        <v>36</v>
      </c>
      <c r="C2" s="9" t="s">
        <v>36</v>
      </c>
      <c r="D2" s="9" t="s">
        <v>36</v>
      </c>
      <c r="E2" s="9" t="s">
        <v>36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120</v>
      </c>
      <c r="D7" s="17" t="s">
        <v>162</v>
      </c>
      <c r="E7" s="17">
        <v>1</v>
      </c>
    </row>
    <row r="8">
      <c r="A8" s="1" t="s">
        <v>82</v>
      </c>
      <c r="B8" s="1" t="s">
        <v>82</v>
      </c>
      <c r="C8" s="1">
        <f>SUBTOTAL(103,Elements13_6_61[Elemento])</f>
      </c>
      <c r="D8" s="1" t="s">
        <v>82</v>
      </c>
      <c r="E8" s="1">
        <f>SUBTOTAL(109,Elements13_6_61[Totais:])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26</v>
      </c>
      <c r="B1" s="9" t="s">
        <v>26</v>
      </c>
      <c r="C1" s="9" t="s">
        <v>26</v>
      </c>
      <c r="D1" s="9" t="s">
        <v>26</v>
      </c>
      <c r="E1" s="9" t="s">
        <v>26</v>
      </c>
    </row>
    <row r="2">
      <c r="A2" s="9" t="s">
        <v>26</v>
      </c>
      <c r="B2" s="9" t="s">
        <v>26</v>
      </c>
      <c r="C2" s="9" t="s">
        <v>26</v>
      </c>
      <c r="D2" s="9" t="s">
        <v>26</v>
      </c>
      <c r="E2" s="9" t="s">
        <v>26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104</v>
      </c>
      <c r="D7" s="17" t="s">
        <v>163</v>
      </c>
      <c r="E7" s="17">
        <v>1</v>
      </c>
    </row>
    <row r="8">
      <c r="A8" s="1" t="s">
        <v>82</v>
      </c>
      <c r="B8" s="1" t="s">
        <v>82</v>
      </c>
      <c r="C8" s="1">
        <f>SUBTOTAL(103,Elements13_6_71[Elemento])</f>
      </c>
      <c r="D8" s="1" t="s">
        <v>82</v>
      </c>
      <c r="E8" s="1">
        <f>SUBTOTAL(109,Elements13_6_71[Totais:])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8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40</v>
      </c>
      <c r="B1" s="9" t="s">
        <v>40</v>
      </c>
      <c r="C1" s="9" t="s">
        <v>40</v>
      </c>
      <c r="D1" s="9" t="s">
        <v>40</v>
      </c>
      <c r="E1" s="9" t="s">
        <v>40</v>
      </c>
    </row>
    <row r="2">
      <c r="A2" s="9" t="s">
        <v>40</v>
      </c>
      <c r="B2" s="9" t="s">
        <v>40</v>
      </c>
      <c r="C2" s="9" t="s">
        <v>40</v>
      </c>
      <c r="D2" s="9" t="s">
        <v>40</v>
      </c>
      <c r="E2" s="9" t="s">
        <v>40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104</v>
      </c>
      <c r="D7" s="17" t="s">
        <v>164</v>
      </c>
      <c r="E7" s="17">
        <v>1</v>
      </c>
    </row>
    <row r="8">
      <c r="A8" s="1" t="s">
        <v>82</v>
      </c>
      <c r="B8" s="1" t="s">
        <v>82</v>
      </c>
      <c r="C8" s="1">
        <f>SUBTOTAL(103,Elements13_6_81[Elemento])</f>
      </c>
      <c r="D8" s="1" t="s">
        <v>82</v>
      </c>
      <c r="E8" s="1">
        <f>SUBTOTAL(109,Elements13_6_81[Totais:])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9.xml><?xml version="1.0" encoding="utf-8"?>
<worksheet xmlns:r="http://schemas.openxmlformats.org/officeDocument/2006/relationships" xmlns="http://schemas.openxmlformats.org/spreadsheetml/2006/main">
  <dimension ref="A1:E2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43</v>
      </c>
      <c r="B1" s="9" t="s">
        <v>43</v>
      </c>
      <c r="C1" s="9" t="s">
        <v>43</v>
      </c>
      <c r="D1" s="9" t="s">
        <v>43</v>
      </c>
      <c r="E1" s="9" t="s">
        <v>43</v>
      </c>
    </row>
    <row r="2">
      <c r="A2" s="9" t="s">
        <v>43</v>
      </c>
      <c r="B2" s="9" t="s">
        <v>43</v>
      </c>
      <c r="C2" s="9" t="s">
        <v>43</v>
      </c>
      <c r="D2" s="9" t="s">
        <v>43</v>
      </c>
      <c r="E2" s="9" t="s">
        <v>43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125</v>
      </c>
      <c r="D7" s="17" t="s">
        <v>165</v>
      </c>
      <c r="E7" s="17">
        <v>1</v>
      </c>
    </row>
    <row r="8">
      <c r="A8" s="17" t="s">
        <v>151</v>
      </c>
      <c r="B8" s="17" t="s">
        <v>89</v>
      </c>
      <c r="C8" s="17" t="s">
        <v>125</v>
      </c>
      <c r="D8" s="17" t="s">
        <v>166</v>
      </c>
      <c r="E8" s="17">
        <v>1</v>
      </c>
    </row>
    <row r="9">
      <c r="A9" s="1" t="s">
        <v>82</v>
      </c>
      <c r="B9" s="1" t="s">
        <v>82</v>
      </c>
      <c r="C9" s="1">
        <f>SUBTOTAL(103,Elements13_6_91[Elemento])</f>
      </c>
      <c r="D9" s="1" t="s">
        <v>82</v>
      </c>
      <c r="E9" s="1">
        <f>SUBTOTAL(109,Elements13_6_91[Totais:])</f>
      </c>
    </row>
    <row r="12">
      <c r="A12" s="9" t="s">
        <v>43</v>
      </c>
      <c r="B12" s="9" t="s">
        <v>43</v>
      </c>
      <c r="C12" s="9" t="s">
        <v>43</v>
      </c>
      <c r="D12" s="9" t="s">
        <v>43</v>
      </c>
      <c r="E12" s="9" t="s">
        <v>43</v>
      </c>
    </row>
    <row r="13">
      <c r="A13" s="9" t="s">
        <v>43</v>
      </c>
      <c r="B13" s="9" t="s">
        <v>43</v>
      </c>
      <c r="C13" s="9" t="s">
        <v>43</v>
      </c>
      <c r="D13" s="9" t="s">
        <v>43</v>
      </c>
      <c r="E13" s="9" t="s">
        <v>43</v>
      </c>
    </row>
    <row r="15">
      <c r="A15" s="18" t="s">
        <v>101</v>
      </c>
      <c r="B15" s="18" t="s">
        <v>101</v>
      </c>
      <c r="C15" s="18" t="s">
        <v>101</v>
      </c>
      <c r="D15" s="18" t="s">
        <v>101</v>
      </c>
      <c r="E15" s="18" t="s">
        <v>101</v>
      </c>
    </row>
    <row r="16">
      <c r="A16" s="23" t="s">
        <v>82</v>
      </c>
      <c r="B16" s="23" t="s">
        <v>82</v>
      </c>
      <c r="C16" s="23" t="s">
        <v>82</v>
      </c>
      <c r="D16" s="23" t="s">
        <v>82</v>
      </c>
      <c r="E16" s="23" t="s">
        <v>82</v>
      </c>
    </row>
    <row r="17">
      <c r="A17" s="16" t="s">
        <v>146</v>
      </c>
      <c r="B17" s="16" t="s">
        <v>147</v>
      </c>
      <c r="C17" s="16" t="s">
        <v>148</v>
      </c>
      <c r="D17" s="16" t="s">
        <v>149</v>
      </c>
      <c r="E17" s="16" t="s">
        <v>150</v>
      </c>
    </row>
    <row r="18">
      <c r="A18" s="17" t="s">
        <v>151</v>
      </c>
      <c r="B18" s="17" t="s">
        <v>89</v>
      </c>
      <c r="C18" s="17" t="s">
        <v>127</v>
      </c>
      <c r="D18" s="17" t="s">
        <v>167</v>
      </c>
      <c r="E18" s="17">
        <v>1</v>
      </c>
    </row>
    <row r="19">
      <c r="A19" s="17" t="s">
        <v>151</v>
      </c>
      <c r="B19" s="17" t="s">
        <v>89</v>
      </c>
      <c r="C19" s="17" t="s">
        <v>127</v>
      </c>
      <c r="D19" s="17" t="s">
        <v>168</v>
      </c>
      <c r="E19" s="17">
        <v>1</v>
      </c>
    </row>
    <row r="20">
      <c r="A20" s="17" t="s">
        <v>151</v>
      </c>
      <c r="B20" s="17" t="s">
        <v>89</v>
      </c>
      <c r="C20" s="17" t="s">
        <v>127</v>
      </c>
      <c r="D20" s="17" t="s">
        <v>169</v>
      </c>
      <c r="E20" s="17">
        <v>1</v>
      </c>
    </row>
    <row r="21">
      <c r="A21" s="17" t="s">
        <v>151</v>
      </c>
      <c r="B21" s="17" t="s">
        <v>89</v>
      </c>
      <c r="C21" s="17" t="s">
        <v>127</v>
      </c>
      <c r="D21" s="17" t="s">
        <v>170</v>
      </c>
      <c r="E21" s="17">
        <v>1</v>
      </c>
    </row>
    <row r="22">
      <c r="A22" s="1" t="s">
        <v>82</v>
      </c>
      <c r="B22" s="1" t="s">
        <v>82</v>
      </c>
      <c r="C22" s="1">
        <f>SUBTOTAL(103,Elements13_6_92[Elemento])</f>
      </c>
      <c r="D22" s="1" t="s">
        <v>82</v>
      </c>
      <c r="E22" s="1">
        <f>SUBTOTAL(109,Elements13_6_92[Totais:])</f>
      </c>
    </row>
  </sheetData>
  <mergeCells>
    <mergeCell ref="A1:E2"/>
    <mergeCell ref="A4:E4"/>
    <mergeCell ref="A5:E5"/>
    <mergeCell ref="A12:E13"/>
    <mergeCell ref="A15:E15"/>
    <mergeCell ref="A16:E16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2" r:id="rId18"/>
    <hyperlink ref="B12" r:id="rId19"/>
    <hyperlink ref="C12" r:id="rId20"/>
    <hyperlink ref="D12" r:id="rId21"/>
    <hyperlink ref="E12" r:id="rId22"/>
    <hyperlink ref="A13" r:id="rId23"/>
    <hyperlink ref="B13" r:id="rId24"/>
    <hyperlink ref="C13" r:id="rId25"/>
    <hyperlink ref="D13" r:id="rId26"/>
    <hyperlink ref="E13" r:id="rId27"/>
    <hyperlink ref="A15" r:id="rId28"/>
    <hyperlink ref="B15" r:id="rId29"/>
    <hyperlink ref="C15" r:id="rId30"/>
    <hyperlink ref="D15" r:id="rId31"/>
    <hyperlink ref="E15" r:id="rId32"/>
  </hyperlinks>
  <headerFooter/>
  <tableParts>
    <tablePart r:id="rId1"/>
    <tablePart r:id="rId2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75</v>
      </c>
      <c r="G2" s="12">
        <v>114.608133552</v>
      </c>
      <c r="H2" s="12">
        <v>137.357848062072</v>
      </c>
      <c r="I2" s="12">
        <v>274.715696124144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2</v>
      </c>
      <c r="D8" s="17" t="s">
        <v>81</v>
      </c>
      <c r="E8" s="17">
        <v>2</v>
      </c>
    </row>
    <row r="9">
      <c r="A9" s="17" t="s">
        <v>82</v>
      </c>
      <c r="B9" s="17" t="s">
        <v>82</v>
      </c>
      <c r="C9" s="17">
        <f>SUBTOTAL(109,Criteria_Summary13.6.1[Elementos])</f>
      </c>
      <c r="D9" s="17" t="s">
        <v>82</v>
      </c>
      <c r="E9" s="17">
        <f>SUBTOTAL(109,Criteria_Summary13.6.1[Total])</f>
      </c>
    </row>
    <row r="10">
      <c r="A10" s="18" t="s">
        <v>83</v>
      </c>
      <c r="B10" s="18">
        <v>0</v>
      </c>
      <c r="C10" s="19"/>
      <c r="D10" s="19"/>
      <c r="E10" s="18">
        <v>2</v>
      </c>
    </row>
    <row r="13">
      <c r="A13" s="18" t="s">
        <v>81</v>
      </c>
      <c r="B13" s="18" t="s">
        <v>81</v>
      </c>
      <c r="C13" s="18" t="s">
        <v>81</v>
      </c>
      <c r="D13" s="18" t="s">
        <v>81</v>
      </c>
      <c r="E13" s="18" t="s">
        <v>81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2</v>
      </c>
      <c r="C16" s="17" t="s">
        <v>85</v>
      </c>
      <c r="D16" s="17" t="s">
        <v>85</v>
      </c>
      <c r="E16" s="17">
        <v>2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93</v>
      </c>
      <c r="B24" s="17" t="s">
        <v>93</v>
      </c>
      <c r="C24" s="17" t="s">
        <v>93</v>
      </c>
      <c r="D24" s="17" t="s">
        <v>94</v>
      </c>
      <c r="E24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0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47</v>
      </c>
      <c r="B1" s="9" t="s">
        <v>47</v>
      </c>
      <c r="C1" s="9" t="s">
        <v>47</v>
      </c>
      <c r="D1" s="9" t="s">
        <v>47</v>
      </c>
      <c r="E1" s="9" t="s">
        <v>47</v>
      </c>
    </row>
    <row r="2">
      <c r="A2" s="9" t="s">
        <v>47</v>
      </c>
      <c r="B2" s="9" t="s">
        <v>47</v>
      </c>
      <c r="C2" s="9" t="s">
        <v>47</v>
      </c>
      <c r="D2" s="9" t="s">
        <v>47</v>
      </c>
      <c r="E2" s="9" t="s">
        <v>47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129</v>
      </c>
      <c r="D7" s="17" t="s">
        <v>171</v>
      </c>
      <c r="E7" s="17">
        <v>1</v>
      </c>
    </row>
    <row r="8">
      <c r="A8" s="1" t="s">
        <v>82</v>
      </c>
      <c r="B8" s="1" t="s">
        <v>82</v>
      </c>
      <c r="C8" s="1">
        <f>SUBTOTAL(103,Elements13_6_101[Elemento])</f>
      </c>
      <c r="D8" s="1" t="s">
        <v>82</v>
      </c>
      <c r="E8" s="1">
        <f>SUBTOTAL(109,Elements13_6_101[Totais:])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1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50</v>
      </c>
      <c r="B1" s="9" t="s">
        <v>50</v>
      </c>
      <c r="C1" s="9" t="s">
        <v>50</v>
      </c>
      <c r="D1" s="9" t="s">
        <v>50</v>
      </c>
      <c r="E1" s="9" t="s">
        <v>50</v>
      </c>
    </row>
    <row r="2">
      <c r="A2" s="9" t="s">
        <v>50</v>
      </c>
      <c r="B2" s="9" t="s">
        <v>50</v>
      </c>
      <c r="C2" s="9" t="s">
        <v>50</v>
      </c>
      <c r="D2" s="9" t="s">
        <v>50</v>
      </c>
      <c r="E2" s="9" t="s">
        <v>50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131</v>
      </c>
      <c r="D7" s="17" t="s">
        <v>172</v>
      </c>
      <c r="E7" s="17">
        <v>1</v>
      </c>
    </row>
    <row r="8">
      <c r="A8" s="1" t="s">
        <v>82</v>
      </c>
      <c r="B8" s="1" t="s">
        <v>82</v>
      </c>
      <c r="C8" s="1">
        <f>SUBTOTAL(103,Elements13_6_111[Elemento])</f>
      </c>
      <c r="D8" s="1" t="s">
        <v>82</v>
      </c>
      <c r="E8" s="1">
        <f>SUBTOTAL(109,Elements13_6_111[Totais:])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2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53</v>
      </c>
      <c r="B1" s="9" t="s">
        <v>53</v>
      </c>
      <c r="C1" s="9" t="s">
        <v>53</v>
      </c>
      <c r="D1" s="9" t="s">
        <v>53</v>
      </c>
      <c r="E1" s="9" t="s">
        <v>53</v>
      </c>
    </row>
    <row r="2">
      <c r="A2" s="9" t="s">
        <v>53</v>
      </c>
      <c r="B2" s="9" t="s">
        <v>53</v>
      </c>
      <c r="C2" s="9" t="s">
        <v>53</v>
      </c>
      <c r="D2" s="9" t="s">
        <v>53</v>
      </c>
      <c r="E2" s="9" t="s">
        <v>53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133</v>
      </c>
      <c r="D7" s="17" t="s">
        <v>173</v>
      </c>
      <c r="E7" s="17">
        <v>1</v>
      </c>
    </row>
    <row r="8">
      <c r="A8" s="1" t="s">
        <v>82</v>
      </c>
      <c r="B8" s="1" t="s">
        <v>82</v>
      </c>
      <c r="C8" s="1">
        <f>SUBTOTAL(103,Elements13_6_121[Elemento])</f>
      </c>
      <c r="D8" s="1" t="s">
        <v>82</v>
      </c>
      <c r="E8" s="1">
        <f>SUBTOTAL(109,Elements13_6_121[Totais:])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3.xml><?xml version="1.0" encoding="utf-8"?>
<worksheet xmlns:r="http://schemas.openxmlformats.org/officeDocument/2006/relationships" xmlns="http://schemas.openxmlformats.org/spreadsheetml/2006/main">
  <dimension ref="A1:E1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56</v>
      </c>
      <c r="B1" s="9" t="s">
        <v>56</v>
      </c>
      <c r="C1" s="9" t="s">
        <v>56</v>
      </c>
      <c r="D1" s="9" t="s">
        <v>56</v>
      </c>
      <c r="E1" s="9" t="s">
        <v>56</v>
      </c>
    </row>
    <row r="2">
      <c r="A2" s="9" t="s">
        <v>56</v>
      </c>
      <c r="B2" s="9" t="s">
        <v>56</v>
      </c>
      <c r="C2" s="9" t="s">
        <v>56</v>
      </c>
      <c r="D2" s="9" t="s">
        <v>56</v>
      </c>
      <c r="E2" s="9" t="s">
        <v>56</v>
      </c>
    </row>
    <row r="4">
      <c r="A4" s="18" t="s">
        <v>134</v>
      </c>
      <c r="B4" s="18" t="s">
        <v>134</v>
      </c>
      <c r="C4" s="18" t="s">
        <v>134</v>
      </c>
      <c r="D4" s="18" t="s">
        <v>134</v>
      </c>
      <c r="E4" s="18" t="s">
        <v>134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136</v>
      </c>
      <c r="D7" s="17" t="s">
        <v>174</v>
      </c>
      <c r="E7" s="17">
        <v>0.080489497502853738</v>
      </c>
    </row>
    <row r="8">
      <c r="A8" s="17" t="s">
        <v>151</v>
      </c>
      <c r="B8" s="17" t="s">
        <v>89</v>
      </c>
      <c r="C8" s="17" t="s">
        <v>136</v>
      </c>
      <c r="D8" s="17" t="s">
        <v>175</v>
      </c>
      <c r="E8" s="17">
        <v>0.074714655525697254</v>
      </c>
    </row>
    <row r="9">
      <c r="A9" s="17" t="s">
        <v>151</v>
      </c>
      <c r="B9" s="17" t="s">
        <v>89</v>
      </c>
      <c r="C9" s="17" t="s">
        <v>136</v>
      </c>
      <c r="D9" s="17" t="s">
        <v>176</v>
      </c>
      <c r="E9" s="17">
        <v>0.077318399149191669</v>
      </c>
    </row>
    <row r="10">
      <c r="A10" s="17" t="s">
        <v>151</v>
      </c>
      <c r="B10" s="17" t="s">
        <v>89</v>
      </c>
      <c r="C10" s="17" t="s">
        <v>136</v>
      </c>
      <c r="D10" s="17" t="s">
        <v>177</v>
      </c>
      <c r="E10" s="17">
        <v>0.079900563447063658</v>
      </c>
    </row>
    <row r="11">
      <c r="A11" s="17" t="s">
        <v>151</v>
      </c>
      <c r="B11" s="17" t="s">
        <v>89</v>
      </c>
      <c r="C11" s="17" t="s">
        <v>136</v>
      </c>
      <c r="D11" s="17" t="s">
        <v>178</v>
      </c>
      <c r="E11" s="17">
        <v>0.074543585409571178</v>
      </c>
    </row>
    <row r="12">
      <c r="A12" s="17" t="s">
        <v>151</v>
      </c>
      <c r="B12" s="17" t="s">
        <v>89</v>
      </c>
      <c r="C12" s="17" t="s">
        <v>136</v>
      </c>
      <c r="D12" s="17" t="s">
        <v>179</v>
      </c>
      <c r="E12" s="17">
        <v>0.020592605942358063</v>
      </c>
    </row>
    <row r="13">
      <c r="A13" s="17" t="s">
        <v>151</v>
      </c>
      <c r="B13" s="17" t="s">
        <v>89</v>
      </c>
      <c r="C13" s="17" t="s">
        <v>136</v>
      </c>
      <c r="D13" s="17" t="s">
        <v>180</v>
      </c>
      <c r="E13" s="17">
        <v>0.020746157520159271</v>
      </c>
    </row>
    <row r="14">
      <c r="A14" s="1" t="s">
        <v>82</v>
      </c>
      <c r="B14" s="1" t="s">
        <v>82</v>
      </c>
      <c r="C14" s="1">
        <f>SUBTOTAL(103,Elements13_6_131[Elemento])</f>
      </c>
      <c r="D14" s="1" t="s">
        <v>82</v>
      </c>
      <c r="E14" s="1">
        <f>SUBTOTAL(109,Elements13_6_131[Totais:])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4.xml><?xml version="1.0" encoding="utf-8"?>
<worksheet xmlns:r="http://schemas.openxmlformats.org/officeDocument/2006/relationships" xmlns="http://schemas.openxmlformats.org/spreadsheetml/2006/main">
  <dimension ref="A1:E1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61</v>
      </c>
      <c r="B1" s="9" t="s">
        <v>61</v>
      </c>
      <c r="C1" s="9" t="s">
        <v>61</v>
      </c>
      <c r="D1" s="9" t="s">
        <v>61</v>
      </c>
      <c r="E1" s="9" t="s">
        <v>61</v>
      </c>
    </row>
    <row r="2">
      <c r="A2" s="9" t="s">
        <v>61</v>
      </c>
      <c r="B2" s="9" t="s">
        <v>61</v>
      </c>
      <c r="C2" s="9" t="s">
        <v>61</v>
      </c>
      <c r="D2" s="9" t="s">
        <v>61</v>
      </c>
      <c r="E2" s="9" t="s">
        <v>61</v>
      </c>
    </row>
    <row r="4">
      <c r="A4" s="18" t="s">
        <v>134</v>
      </c>
      <c r="B4" s="18" t="s">
        <v>134</v>
      </c>
      <c r="C4" s="18" t="s">
        <v>134</v>
      </c>
      <c r="D4" s="18" t="s">
        <v>134</v>
      </c>
      <c r="E4" s="18" t="s">
        <v>134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136</v>
      </c>
      <c r="D7" s="17" t="s">
        <v>181</v>
      </c>
      <c r="E7" s="17">
        <v>0.039872379301299249</v>
      </c>
    </row>
    <row r="8">
      <c r="A8" s="17" t="s">
        <v>151</v>
      </c>
      <c r="B8" s="17" t="s">
        <v>89</v>
      </c>
      <c r="C8" s="17" t="s">
        <v>136</v>
      </c>
      <c r="D8" s="17" t="s">
        <v>182</v>
      </c>
      <c r="E8" s="17">
        <v>0.012179255766468902</v>
      </c>
    </row>
    <row r="9">
      <c r="A9" s="17" t="s">
        <v>151</v>
      </c>
      <c r="B9" s="17" t="s">
        <v>89</v>
      </c>
      <c r="C9" s="17" t="s">
        <v>136</v>
      </c>
      <c r="D9" s="17" t="s">
        <v>183</v>
      </c>
      <c r="E9" s="17">
        <v>0.400386465618428</v>
      </c>
    </row>
    <row r="10">
      <c r="A10" s="17" t="s">
        <v>151</v>
      </c>
      <c r="B10" s="17" t="s">
        <v>89</v>
      </c>
      <c r="C10" s="17" t="s">
        <v>136</v>
      </c>
      <c r="D10" s="17" t="s">
        <v>184</v>
      </c>
      <c r="E10" s="17">
        <v>0.11500000000000012</v>
      </c>
    </row>
    <row r="11">
      <c r="A11" s="17" t="s">
        <v>151</v>
      </c>
      <c r="B11" s="17" t="s">
        <v>89</v>
      </c>
      <c r="C11" s="17" t="s">
        <v>136</v>
      </c>
      <c r="D11" s="17" t="s">
        <v>185</v>
      </c>
      <c r="E11" s="17">
        <v>1.817488623847803</v>
      </c>
    </row>
    <row r="12">
      <c r="A12" s="17" t="s">
        <v>151</v>
      </c>
      <c r="B12" s="17" t="s">
        <v>89</v>
      </c>
      <c r="C12" s="17" t="s">
        <v>136</v>
      </c>
      <c r="D12" s="17" t="s">
        <v>186</v>
      </c>
      <c r="E12" s="17">
        <v>3.5269070191177878</v>
      </c>
    </row>
    <row r="13">
      <c r="A13" s="17" t="s">
        <v>151</v>
      </c>
      <c r="B13" s="17" t="s">
        <v>89</v>
      </c>
      <c r="C13" s="17" t="s">
        <v>136</v>
      </c>
      <c r="D13" s="17" t="s">
        <v>187</v>
      </c>
      <c r="E13" s="17">
        <v>0.087300952173730462</v>
      </c>
    </row>
    <row r="14">
      <c r="A14" s="17" t="s">
        <v>151</v>
      </c>
      <c r="B14" s="17" t="s">
        <v>89</v>
      </c>
      <c r="C14" s="17" t="s">
        <v>136</v>
      </c>
      <c r="D14" s="17" t="s">
        <v>188</v>
      </c>
      <c r="E14" s="17">
        <v>0.73201490640701783</v>
      </c>
    </row>
    <row r="15">
      <c r="A15" s="17" t="s">
        <v>151</v>
      </c>
      <c r="B15" s="17" t="s">
        <v>89</v>
      </c>
      <c r="C15" s="17" t="s">
        <v>136</v>
      </c>
      <c r="D15" s="17" t="s">
        <v>189</v>
      </c>
      <c r="E15" s="17">
        <v>2.7152317086226216</v>
      </c>
    </row>
    <row r="16">
      <c r="A16" s="1" t="s">
        <v>82</v>
      </c>
      <c r="B16" s="1" t="s">
        <v>82</v>
      </c>
      <c r="C16" s="1">
        <f>SUBTOTAL(103,Elements13_6_141[Elemento])</f>
      </c>
      <c r="D16" s="1" t="s">
        <v>82</v>
      </c>
      <c r="E16" s="1">
        <f>SUBTOTAL(109,Elements13_6_141[Totais:])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5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65</v>
      </c>
      <c r="B1" s="9" t="s">
        <v>65</v>
      </c>
      <c r="C1" s="9" t="s">
        <v>65</v>
      </c>
      <c r="D1" s="9" t="s">
        <v>65</v>
      </c>
      <c r="E1" s="9" t="s">
        <v>65</v>
      </c>
    </row>
    <row r="2">
      <c r="A2" s="9" t="s">
        <v>65</v>
      </c>
      <c r="B2" s="9" t="s">
        <v>65</v>
      </c>
      <c r="C2" s="9" t="s">
        <v>65</v>
      </c>
      <c r="D2" s="9" t="s">
        <v>65</v>
      </c>
      <c r="E2" s="9" t="s">
        <v>65</v>
      </c>
    </row>
    <row r="4">
      <c r="A4" s="18" t="s">
        <v>96</v>
      </c>
      <c r="B4" s="18" t="s">
        <v>96</v>
      </c>
      <c r="C4" s="18" t="s">
        <v>96</v>
      </c>
      <c r="D4" s="18" t="s">
        <v>96</v>
      </c>
      <c r="E4" s="18" t="s">
        <v>96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140</v>
      </c>
      <c r="D7" s="17" t="s">
        <v>190</v>
      </c>
      <c r="E7" s="17">
        <v>1</v>
      </c>
    </row>
    <row r="8">
      <c r="A8" s="17" t="s">
        <v>151</v>
      </c>
      <c r="B8" s="17" t="s">
        <v>89</v>
      </c>
      <c r="C8" s="17" t="s">
        <v>140</v>
      </c>
      <c r="D8" s="17" t="s">
        <v>191</v>
      </c>
      <c r="E8" s="17">
        <v>1</v>
      </c>
    </row>
    <row r="9">
      <c r="A9" s="1" t="s">
        <v>82</v>
      </c>
      <c r="B9" s="1" t="s">
        <v>82</v>
      </c>
      <c r="C9" s="1">
        <f>SUBTOTAL(103,Elements13_6_151[Elemento])</f>
      </c>
      <c r="D9" s="1" t="s">
        <v>82</v>
      </c>
      <c r="E9" s="1">
        <f>SUBTOTAL(109,Elements13_6_151[Totais:])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6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68</v>
      </c>
      <c r="B1" s="9" t="s">
        <v>68</v>
      </c>
      <c r="C1" s="9" t="s">
        <v>68</v>
      </c>
      <c r="D1" s="9" t="s">
        <v>68</v>
      </c>
      <c r="E1" s="9" t="s">
        <v>68</v>
      </c>
    </row>
    <row r="2">
      <c r="A2" s="9" t="s">
        <v>68</v>
      </c>
      <c r="B2" s="9" t="s">
        <v>68</v>
      </c>
      <c r="C2" s="9" t="s">
        <v>68</v>
      </c>
      <c r="D2" s="9" t="s">
        <v>68</v>
      </c>
      <c r="E2" s="9" t="s">
        <v>68</v>
      </c>
    </row>
    <row r="4">
      <c r="A4" s="18" t="s">
        <v>96</v>
      </c>
      <c r="B4" s="18" t="s">
        <v>96</v>
      </c>
      <c r="C4" s="18" t="s">
        <v>96</v>
      </c>
      <c r="D4" s="18" t="s">
        <v>96</v>
      </c>
      <c r="E4" s="18" t="s">
        <v>96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100</v>
      </c>
      <c r="D7" s="17" t="s">
        <v>155</v>
      </c>
      <c r="E7" s="17">
        <v>1</v>
      </c>
    </row>
    <row r="8">
      <c r="A8" s="17" t="s">
        <v>151</v>
      </c>
      <c r="B8" s="17" t="s">
        <v>89</v>
      </c>
      <c r="C8" s="17" t="s">
        <v>100</v>
      </c>
      <c r="D8" s="17" t="s">
        <v>156</v>
      </c>
      <c r="E8" s="17">
        <v>1</v>
      </c>
    </row>
    <row r="9">
      <c r="A9" s="1" t="s">
        <v>82</v>
      </c>
      <c r="B9" s="1" t="s">
        <v>82</v>
      </c>
      <c r="C9" s="1">
        <f>SUBTOTAL(103,Elements13_6_161[Elemento])</f>
      </c>
      <c r="D9" s="1" t="s">
        <v>82</v>
      </c>
      <c r="E9" s="1">
        <f>SUBTOTAL(109,Elements13_6_161[Totais:])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7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71</v>
      </c>
      <c r="B1" s="9" t="s">
        <v>71</v>
      </c>
      <c r="C1" s="9" t="s">
        <v>71</v>
      </c>
      <c r="D1" s="9" t="s">
        <v>71</v>
      </c>
      <c r="E1" s="9" t="s">
        <v>71</v>
      </c>
    </row>
    <row r="2">
      <c r="A2" s="9" t="s">
        <v>71</v>
      </c>
      <c r="B2" s="9" t="s">
        <v>71</v>
      </c>
      <c r="C2" s="9" t="s">
        <v>71</v>
      </c>
      <c r="D2" s="9" t="s">
        <v>71</v>
      </c>
      <c r="E2" s="9" t="s">
        <v>71</v>
      </c>
    </row>
    <row r="4">
      <c r="A4" s="18" t="s">
        <v>101</v>
      </c>
      <c r="B4" s="18" t="s">
        <v>101</v>
      </c>
      <c r="C4" s="18" t="s">
        <v>101</v>
      </c>
      <c r="D4" s="18" t="s">
        <v>101</v>
      </c>
      <c r="E4" s="18" t="s">
        <v>101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143</v>
      </c>
      <c r="D7" s="17" t="s">
        <v>192</v>
      </c>
      <c r="E7" s="17">
        <v>1</v>
      </c>
    </row>
    <row r="8">
      <c r="A8" s="1" t="s">
        <v>82</v>
      </c>
      <c r="B8" s="1" t="s">
        <v>82</v>
      </c>
      <c r="C8" s="1">
        <f>SUBTOTAL(103,Elements13_6_171[Elemento])</f>
      </c>
      <c r="D8" s="1" t="s">
        <v>82</v>
      </c>
      <c r="E8" s="1">
        <f>SUBTOTAL(109,Elements13_6_171[Totais:])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8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74</v>
      </c>
      <c r="B1" s="9" t="s">
        <v>74</v>
      </c>
      <c r="C1" s="9" t="s">
        <v>74</v>
      </c>
      <c r="D1" s="9" t="s">
        <v>74</v>
      </c>
      <c r="E1" s="9" t="s">
        <v>74</v>
      </c>
    </row>
    <row r="2">
      <c r="A2" s="9" t="s">
        <v>74</v>
      </c>
      <c r="B2" s="9" t="s">
        <v>74</v>
      </c>
      <c r="C2" s="9" t="s">
        <v>74</v>
      </c>
      <c r="D2" s="9" t="s">
        <v>74</v>
      </c>
      <c r="E2" s="9" t="s">
        <v>74</v>
      </c>
    </row>
    <row r="4">
      <c r="A4" s="18" t="s">
        <v>96</v>
      </c>
      <c r="B4" s="18" t="s">
        <v>96</v>
      </c>
      <c r="C4" s="18" t="s">
        <v>96</v>
      </c>
      <c r="D4" s="18" t="s">
        <v>96</v>
      </c>
      <c r="E4" s="18" t="s">
        <v>96</v>
      </c>
    </row>
    <row r="5">
      <c r="A5" s="23" t="s">
        <v>82</v>
      </c>
      <c r="B5" s="23" t="s">
        <v>82</v>
      </c>
      <c r="C5" s="23" t="s">
        <v>82</v>
      </c>
      <c r="D5" s="23" t="s">
        <v>82</v>
      </c>
      <c r="E5" s="23" t="s">
        <v>82</v>
      </c>
    </row>
    <row r="6">
      <c r="A6" s="16" t="s">
        <v>146</v>
      </c>
      <c r="B6" s="16" t="s">
        <v>147</v>
      </c>
      <c r="C6" s="16" t="s">
        <v>148</v>
      </c>
      <c r="D6" s="16" t="s">
        <v>149</v>
      </c>
      <c r="E6" s="16" t="s">
        <v>150</v>
      </c>
    </row>
    <row r="7">
      <c r="A7" s="17" t="s">
        <v>151</v>
      </c>
      <c r="B7" s="17" t="s">
        <v>89</v>
      </c>
      <c r="C7" s="17" t="s">
        <v>145</v>
      </c>
      <c r="D7" s="17" t="s">
        <v>193</v>
      </c>
      <c r="E7" s="17">
        <v>1</v>
      </c>
    </row>
    <row r="8">
      <c r="A8" s="1" t="s">
        <v>82</v>
      </c>
      <c r="B8" s="1" t="s">
        <v>82</v>
      </c>
      <c r="C8" s="1">
        <f>SUBTOTAL(103,Elements13_6_181[Elemento])</f>
      </c>
      <c r="D8" s="1" t="s">
        <v>82</v>
      </c>
      <c r="E8" s="1">
        <f>SUBTOTAL(109,Elements13_6_181[Totais:])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20</v>
      </c>
      <c r="D2" s="12" t="s">
        <v>21</v>
      </c>
      <c r="E2" s="12" t="s">
        <v>16</v>
      </c>
      <c r="F2" s="12" t="s">
        <v>95</v>
      </c>
      <c r="G2" s="12">
        <v>53.55198</v>
      </c>
      <c r="H2" s="12">
        <v>64.18204803</v>
      </c>
      <c r="I2" s="12">
        <v>192.54614409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96</v>
      </c>
      <c r="E8" s="17">
        <v>1</v>
      </c>
    </row>
    <row r="9">
      <c r="A9" s="17">
        <v>2</v>
      </c>
      <c r="B9" s="17" t="s">
        <v>80</v>
      </c>
      <c r="C9" s="17">
        <v>2</v>
      </c>
      <c r="D9" s="17" t="s">
        <v>96</v>
      </c>
      <c r="E9" s="17">
        <v>2</v>
      </c>
    </row>
    <row r="10">
      <c r="A10" s="17" t="s">
        <v>82</v>
      </c>
      <c r="B10" s="17" t="s">
        <v>82</v>
      </c>
      <c r="C10" s="17">
        <f>SUBTOTAL(109,Criteria_Summary13.6.2[Elementos])</f>
      </c>
      <c r="D10" s="17" t="s">
        <v>82</v>
      </c>
      <c r="E10" s="17">
        <f>SUBTOTAL(109,Criteria_Summary13.6.2[Total])</f>
      </c>
    </row>
    <row r="11">
      <c r="A11" s="18" t="s">
        <v>83</v>
      </c>
      <c r="B11" s="18">
        <v>0</v>
      </c>
      <c r="C11" s="19"/>
      <c r="D11" s="19"/>
      <c r="E11" s="18">
        <v>3</v>
      </c>
    </row>
    <row r="14">
      <c r="A14" s="18" t="s">
        <v>96</v>
      </c>
      <c r="B14" s="18" t="s">
        <v>96</v>
      </c>
      <c r="C14" s="18" t="s">
        <v>96</v>
      </c>
      <c r="D14" s="18" t="s">
        <v>96</v>
      </c>
      <c r="E14" s="18" t="s">
        <v>96</v>
      </c>
    </row>
    <row r="15">
      <c r="A15" s="20"/>
      <c r="B15" s="20"/>
      <c r="C15" s="20"/>
      <c r="D15" s="20"/>
      <c r="E15" s="20"/>
    </row>
    <row r="16">
      <c r="A16" s="21" t="s">
        <v>77</v>
      </c>
      <c r="B16" s="21" t="s">
        <v>78</v>
      </c>
      <c r="C16" s="21" t="s">
        <v>84</v>
      </c>
      <c r="D16" s="21" t="s">
        <v>84</v>
      </c>
      <c r="E16" s="21" t="s">
        <v>9</v>
      </c>
    </row>
    <row r="17">
      <c r="A17" s="17" t="s">
        <v>80</v>
      </c>
      <c r="B17" s="17">
        <v>1</v>
      </c>
      <c r="C17" s="17" t="s">
        <v>97</v>
      </c>
      <c r="D17" s="17" t="s">
        <v>97</v>
      </c>
      <c r="E17" s="17">
        <v>1</v>
      </c>
    </row>
    <row r="19">
      <c r="A19" s="22" t="s">
        <v>86</v>
      </c>
      <c r="B19" s="22" t="s">
        <v>86</v>
      </c>
      <c r="C19" s="22" t="s">
        <v>86</v>
      </c>
      <c r="D19" s="22" t="s">
        <v>86</v>
      </c>
      <c r="E19" s="22" t="s">
        <v>86</v>
      </c>
    </row>
    <row r="20">
      <c r="A20" s="21" t="s">
        <v>87</v>
      </c>
      <c r="B20" s="21" t="s">
        <v>87</v>
      </c>
      <c r="C20" s="21" t="s">
        <v>87</v>
      </c>
      <c r="D20" s="21" t="s">
        <v>88</v>
      </c>
      <c r="E20" s="21"/>
    </row>
    <row r="21">
      <c r="A21" s="17"/>
      <c r="B21" s="17"/>
      <c r="C21" s="17"/>
      <c r="D21" s="17" t="s">
        <v>89</v>
      </c>
      <c r="E21" s="17" t="s">
        <v>90</v>
      </c>
    </row>
    <row r="23">
      <c r="A23" s="22" t="s">
        <v>91</v>
      </c>
      <c r="B23" s="22" t="s">
        <v>91</v>
      </c>
      <c r="C23" s="22" t="s">
        <v>91</v>
      </c>
      <c r="D23" s="22" t="s">
        <v>91</v>
      </c>
      <c r="E23" s="22" t="s">
        <v>91</v>
      </c>
    </row>
    <row r="24">
      <c r="A24" s="21" t="s">
        <v>92</v>
      </c>
      <c r="B24" s="21"/>
      <c r="C24" s="21"/>
      <c r="D24" s="21" t="s">
        <v>77</v>
      </c>
      <c r="E24" s="21"/>
    </row>
    <row r="25">
      <c r="A25" s="17" t="s">
        <v>98</v>
      </c>
      <c r="B25" s="17" t="s">
        <v>98</v>
      </c>
      <c r="C25" s="17" t="s">
        <v>98</v>
      </c>
      <c r="D25" s="17" t="s">
        <v>99</v>
      </c>
      <c r="E25" s="17" t="s">
        <v>90</v>
      </c>
    </row>
    <row r="27">
      <c r="A27" s="18" t="s">
        <v>96</v>
      </c>
      <c r="B27" s="18" t="s">
        <v>96</v>
      </c>
      <c r="C27" s="18" t="s">
        <v>96</v>
      </c>
      <c r="D27" s="18" t="s">
        <v>96</v>
      </c>
      <c r="E27" s="18" t="s">
        <v>96</v>
      </c>
    </row>
    <row r="28">
      <c r="A28" s="20"/>
      <c r="B28" s="20"/>
      <c r="C28" s="20"/>
      <c r="D28" s="20"/>
      <c r="E28" s="20"/>
    </row>
    <row r="29">
      <c r="A29" s="21" t="s">
        <v>77</v>
      </c>
      <c r="B29" s="21" t="s">
        <v>78</v>
      </c>
      <c r="C29" s="21" t="s">
        <v>84</v>
      </c>
      <c r="D29" s="21" t="s">
        <v>84</v>
      </c>
      <c r="E29" s="21" t="s">
        <v>9</v>
      </c>
    </row>
    <row r="30">
      <c r="A30" s="17" t="s">
        <v>80</v>
      </c>
      <c r="B30" s="17">
        <v>2</v>
      </c>
      <c r="C30" s="17" t="s">
        <v>97</v>
      </c>
      <c r="D30" s="17" t="s">
        <v>97</v>
      </c>
      <c r="E30" s="17">
        <v>2</v>
      </c>
    </row>
    <row r="32">
      <c r="A32" s="22" t="s">
        <v>86</v>
      </c>
      <c r="B32" s="22" t="s">
        <v>86</v>
      </c>
      <c r="C32" s="22" t="s">
        <v>86</v>
      </c>
      <c r="D32" s="22" t="s">
        <v>86</v>
      </c>
      <c r="E32" s="22" t="s">
        <v>86</v>
      </c>
    </row>
    <row r="33">
      <c r="A33" s="21" t="s">
        <v>87</v>
      </c>
      <c r="B33" s="21" t="s">
        <v>87</v>
      </c>
      <c r="C33" s="21" t="s">
        <v>87</v>
      </c>
      <c r="D33" s="21" t="s">
        <v>88</v>
      </c>
      <c r="E33" s="21"/>
    </row>
    <row r="34">
      <c r="A34" s="17"/>
      <c r="B34" s="17"/>
      <c r="C34" s="17"/>
      <c r="D34" s="17" t="s">
        <v>89</v>
      </c>
      <c r="E34" s="17" t="s">
        <v>90</v>
      </c>
    </row>
    <row r="36">
      <c r="A36" s="22" t="s">
        <v>91</v>
      </c>
      <c r="B36" s="22" t="s">
        <v>91</v>
      </c>
      <c r="C36" s="22" t="s">
        <v>91</v>
      </c>
      <c r="D36" s="22" t="s">
        <v>91</v>
      </c>
      <c r="E36" s="22" t="s">
        <v>91</v>
      </c>
    </row>
    <row r="37">
      <c r="A37" s="21" t="s">
        <v>92</v>
      </c>
      <c r="B37" s="21"/>
      <c r="C37" s="21"/>
      <c r="D37" s="21" t="s">
        <v>77</v>
      </c>
      <c r="E37" s="21"/>
    </row>
    <row r="38">
      <c r="A38" s="17" t="s">
        <v>98</v>
      </c>
      <c r="B38" s="17" t="s">
        <v>98</v>
      </c>
      <c r="C38" s="17" t="s">
        <v>98</v>
      </c>
      <c r="D38" s="17" t="s">
        <v>100</v>
      </c>
      <c r="E38" s="17" t="s">
        <v>90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23</v>
      </c>
      <c r="B2" s="12" t="s">
        <v>24</v>
      </c>
      <c r="C2" s="12" t="s">
        <v>25</v>
      </c>
      <c r="D2" s="12" t="s">
        <v>26</v>
      </c>
      <c r="E2" s="12" t="s">
        <v>16</v>
      </c>
      <c r="F2" s="12" t="s">
        <v>75</v>
      </c>
      <c r="G2" s="12">
        <v>29.3464147262</v>
      </c>
      <c r="H2" s="12">
        <v>35.1716780493507</v>
      </c>
      <c r="I2" s="12">
        <v>70.3433560987014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2</v>
      </c>
      <c r="D8" s="17" t="s">
        <v>101</v>
      </c>
      <c r="E8" s="17">
        <v>2</v>
      </c>
    </row>
    <row r="9">
      <c r="A9" s="17" t="s">
        <v>82</v>
      </c>
      <c r="B9" s="17" t="s">
        <v>82</v>
      </c>
      <c r="C9" s="17">
        <f>SUBTOTAL(109,Criteria_Summary13.6.3[Elementos])</f>
      </c>
      <c r="D9" s="17" t="s">
        <v>82</v>
      </c>
      <c r="E9" s="17">
        <f>SUBTOTAL(109,Criteria_Summary13.6.3[Total])</f>
      </c>
    </row>
    <row r="10">
      <c r="A10" s="18" t="s">
        <v>83</v>
      </c>
      <c r="B10" s="18">
        <v>0</v>
      </c>
      <c r="C10" s="19"/>
      <c r="D10" s="19"/>
      <c r="E10" s="18">
        <v>2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2</v>
      </c>
      <c r="C16" s="17" t="s">
        <v>102</v>
      </c>
      <c r="D16" s="17" t="s">
        <v>102</v>
      </c>
      <c r="E16" s="17">
        <v>2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103</v>
      </c>
      <c r="B24" s="17" t="s">
        <v>103</v>
      </c>
      <c r="C24" s="17" t="s">
        <v>103</v>
      </c>
      <c r="D24" s="17" t="s">
        <v>104</v>
      </c>
      <c r="E24" s="17" t="s">
        <v>90</v>
      </c>
    </row>
    <row r="26">
      <c r="A26" s="22" t="s">
        <v>105</v>
      </c>
      <c r="B26" s="22" t="s">
        <v>105</v>
      </c>
      <c r="C26" s="22" t="s">
        <v>105</v>
      </c>
      <c r="D26" s="22" t="s">
        <v>105</v>
      </c>
      <c r="E26" s="22" t="s">
        <v>105</v>
      </c>
    </row>
    <row r="27">
      <c r="A27" s="21" t="s">
        <v>77</v>
      </c>
      <c r="B27" s="21" t="s">
        <v>106</v>
      </c>
      <c r="C27" s="21" t="s">
        <v>107</v>
      </c>
      <c r="D27" s="21" t="s">
        <v>108</v>
      </c>
      <c r="E27" s="21"/>
    </row>
    <row r="28">
      <c r="A28" s="17" t="s">
        <v>109</v>
      </c>
      <c r="B28" s="17" t="s">
        <v>110</v>
      </c>
      <c r="C28" s="17" t="s">
        <v>111</v>
      </c>
      <c r="D28" s="17" t="s">
        <v>112</v>
      </c>
      <c r="E28" s="17" t="s">
        <v>113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27</v>
      </c>
      <c r="B2" s="12" t="s">
        <v>28</v>
      </c>
      <c r="C2" s="12" t="s">
        <v>25</v>
      </c>
      <c r="D2" s="12" t="s">
        <v>29</v>
      </c>
      <c r="E2" s="12" t="s">
        <v>16</v>
      </c>
      <c r="F2" s="12" t="s">
        <v>114</v>
      </c>
      <c r="G2" s="12">
        <v>33.72382268292</v>
      </c>
      <c r="H2" s="12">
        <v>40.418001485479628</v>
      </c>
      <c r="I2" s="12">
        <v>40.418001485479628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96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SUBTOTAL(109,Criteria_Summary13.6.4[Elementos])</f>
      </c>
      <c r="D9" s="17" t="s">
        <v>82</v>
      </c>
      <c r="E9" s="17">
        <f>SUBTOTAL(109,Criteria_Summary13.6.4[Total])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96</v>
      </c>
      <c r="B13" s="18" t="s">
        <v>96</v>
      </c>
      <c r="C13" s="18" t="s">
        <v>96</v>
      </c>
      <c r="D13" s="18" t="s">
        <v>96</v>
      </c>
      <c r="E13" s="18" t="s">
        <v>96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97</v>
      </c>
      <c r="D16" s="17" t="s">
        <v>97</v>
      </c>
      <c r="E16" s="17">
        <v>1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115</v>
      </c>
      <c r="B24" s="17" t="s">
        <v>115</v>
      </c>
      <c r="C24" s="17" t="s">
        <v>115</v>
      </c>
      <c r="D24" s="17" t="s">
        <v>116</v>
      </c>
      <c r="E24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31</v>
      </c>
      <c r="B2" s="12" t="s">
        <v>32</v>
      </c>
      <c r="C2" s="12" t="s">
        <v>25</v>
      </c>
      <c r="D2" s="12" t="s">
        <v>33</v>
      </c>
      <c r="E2" s="12" t="s">
        <v>16</v>
      </c>
      <c r="F2" s="12" t="s">
        <v>75</v>
      </c>
      <c r="G2" s="12">
        <v>26.315172985264</v>
      </c>
      <c r="H2" s="12">
        <v>31.538734822838904</v>
      </c>
      <c r="I2" s="12">
        <v>63.077469645677809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2</v>
      </c>
      <c r="D8" s="17" t="s">
        <v>101</v>
      </c>
      <c r="E8" s="17">
        <v>2</v>
      </c>
    </row>
    <row r="9">
      <c r="A9" s="17" t="s">
        <v>82</v>
      </c>
      <c r="B9" s="17" t="s">
        <v>82</v>
      </c>
      <c r="C9" s="17">
        <f>SUBTOTAL(109,Criteria_Summary13.6.5[Elementos])</f>
      </c>
      <c r="D9" s="17" t="s">
        <v>82</v>
      </c>
      <c r="E9" s="17">
        <f>SUBTOTAL(109,Criteria_Summary13.6.5[Total])</f>
      </c>
    </row>
    <row r="10">
      <c r="A10" s="18" t="s">
        <v>83</v>
      </c>
      <c r="B10" s="18">
        <v>0</v>
      </c>
      <c r="C10" s="19"/>
      <c r="D10" s="19"/>
      <c r="E10" s="18">
        <v>2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2</v>
      </c>
      <c r="C16" s="17" t="s">
        <v>102</v>
      </c>
      <c r="D16" s="17" t="s">
        <v>102</v>
      </c>
      <c r="E16" s="17">
        <v>2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117</v>
      </c>
      <c r="B24" s="17" t="s">
        <v>117</v>
      </c>
      <c r="C24" s="17" t="s">
        <v>117</v>
      </c>
      <c r="D24" s="17" t="s">
        <v>118</v>
      </c>
      <c r="E24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34</v>
      </c>
      <c r="B2" s="12" t="s">
        <v>35</v>
      </c>
      <c r="C2" s="12" t="s">
        <v>25</v>
      </c>
      <c r="D2" s="12" t="s">
        <v>36</v>
      </c>
      <c r="E2" s="12" t="s">
        <v>16</v>
      </c>
      <c r="F2" s="12" t="s">
        <v>114</v>
      </c>
      <c r="G2" s="12">
        <v>37.086426204</v>
      </c>
      <c r="H2" s="12">
        <v>44.448081805494006</v>
      </c>
      <c r="I2" s="12">
        <v>44.448081805494006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101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SUBTOTAL(109,Criteria_Summary13.6.6[Elementos])</f>
      </c>
      <c r="D9" s="17" t="s">
        <v>82</v>
      </c>
      <c r="E9" s="17">
        <f>SUBTOTAL(109,Criteria_Summary13.6.6[Total])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102</v>
      </c>
      <c r="D16" s="17" t="s">
        <v>102</v>
      </c>
      <c r="E16" s="17">
        <v>1</v>
      </c>
    </row>
    <row r="18">
      <c r="A18" s="22" t="s">
        <v>91</v>
      </c>
      <c r="B18" s="22" t="s">
        <v>91</v>
      </c>
      <c r="C18" s="22" t="s">
        <v>91</v>
      </c>
      <c r="D18" s="22" t="s">
        <v>91</v>
      </c>
      <c r="E18" s="22" t="s">
        <v>91</v>
      </c>
    </row>
    <row r="19">
      <c r="A19" s="21" t="s">
        <v>92</v>
      </c>
      <c r="B19" s="21"/>
      <c r="C19" s="21"/>
      <c r="D19" s="21" t="s">
        <v>77</v>
      </c>
      <c r="E19" s="21"/>
    </row>
    <row r="20">
      <c r="A20" s="17" t="s">
        <v>119</v>
      </c>
      <c r="B20" s="17" t="s">
        <v>119</v>
      </c>
      <c r="C20" s="17" t="s">
        <v>119</v>
      </c>
      <c r="D20" s="17" t="s">
        <v>120</v>
      </c>
      <c r="E20" s="17" t="s">
        <v>90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37</v>
      </c>
      <c r="B2" s="12" t="s">
        <v>24</v>
      </c>
      <c r="C2" s="12" t="s">
        <v>25</v>
      </c>
      <c r="D2" s="12" t="s">
        <v>26</v>
      </c>
      <c r="E2" s="12" t="s">
        <v>16</v>
      </c>
      <c r="F2" s="12" t="s">
        <v>114</v>
      </c>
      <c r="G2" s="12">
        <v>29.3464147262</v>
      </c>
      <c r="H2" s="12">
        <v>35.1716780493507</v>
      </c>
      <c r="I2" s="12">
        <v>35.1716780493507</v>
      </c>
    </row>
    <row r="5">
      <c r="A5" s="14" t="s">
        <v>76</v>
      </c>
      <c r="B5" s="14" t="s">
        <v>76</v>
      </c>
      <c r="C5" s="14" t="s">
        <v>76</v>
      </c>
      <c r="D5" s="14" t="s">
        <v>76</v>
      </c>
      <c r="E5" s="14" t="s">
        <v>76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77</v>
      </c>
      <c r="C7" s="16" t="s">
        <v>78</v>
      </c>
      <c r="D7" s="16" t="s">
        <v>79</v>
      </c>
      <c r="E7" s="16" t="s">
        <v>9</v>
      </c>
    </row>
    <row r="8">
      <c r="A8" s="17">
        <v>1</v>
      </c>
      <c r="B8" s="17" t="s">
        <v>80</v>
      </c>
      <c r="C8" s="17">
        <v>1</v>
      </c>
      <c r="D8" s="17" t="s">
        <v>101</v>
      </c>
      <c r="E8" s="17">
        <v>1</v>
      </c>
    </row>
    <row r="9">
      <c r="A9" s="17" t="s">
        <v>82</v>
      </c>
      <c r="B9" s="17" t="s">
        <v>82</v>
      </c>
      <c r="C9" s="17">
        <f>SUBTOTAL(109,Criteria_Summary13.6.7[Elementos])</f>
      </c>
      <c r="D9" s="17" t="s">
        <v>82</v>
      </c>
      <c r="E9" s="17">
        <f>SUBTOTAL(109,Criteria_Summary13.6.7[Total])</f>
      </c>
    </row>
    <row r="10">
      <c r="A10" s="18" t="s">
        <v>83</v>
      </c>
      <c r="B10" s="18">
        <v>0</v>
      </c>
      <c r="C10" s="19"/>
      <c r="D10" s="19"/>
      <c r="E10" s="18">
        <v>1</v>
      </c>
    </row>
    <row r="13">
      <c r="A13" s="18" t="s">
        <v>101</v>
      </c>
      <c r="B13" s="18" t="s">
        <v>101</v>
      </c>
      <c r="C13" s="18" t="s">
        <v>101</v>
      </c>
      <c r="D13" s="18" t="s">
        <v>101</v>
      </c>
      <c r="E13" s="18" t="s">
        <v>101</v>
      </c>
    </row>
    <row r="14">
      <c r="A14" s="20"/>
      <c r="B14" s="20"/>
      <c r="C14" s="20"/>
      <c r="D14" s="20"/>
      <c r="E14" s="20"/>
    </row>
    <row r="15">
      <c r="A15" s="21" t="s">
        <v>77</v>
      </c>
      <c r="B15" s="21" t="s">
        <v>78</v>
      </c>
      <c r="C15" s="21" t="s">
        <v>84</v>
      </c>
      <c r="D15" s="21" t="s">
        <v>84</v>
      </c>
      <c r="E15" s="21" t="s">
        <v>9</v>
      </c>
    </row>
    <row r="16">
      <c r="A16" s="17" t="s">
        <v>80</v>
      </c>
      <c r="B16" s="17">
        <v>1</v>
      </c>
      <c r="C16" s="17" t="s">
        <v>102</v>
      </c>
      <c r="D16" s="17" t="s">
        <v>102</v>
      </c>
      <c r="E16" s="17">
        <v>1</v>
      </c>
    </row>
    <row r="18">
      <c r="A18" s="22" t="s">
        <v>86</v>
      </c>
      <c r="B18" s="22" t="s">
        <v>86</v>
      </c>
      <c r="C18" s="22" t="s">
        <v>86</v>
      </c>
      <c r="D18" s="22" t="s">
        <v>86</v>
      </c>
      <c r="E18" s="22" t="s">
        <v>86</v>
      </c>
    </row>
    <row r="19">
      <c r="A19" s="21" t="s">
        <v>87</v>
      </c>
      <c r="B19" s="21" t="s">
        <v>87</v>
      </c>
      <c r="C19" s="21" t="s">
        <v>87</v>
      </c>
      <c r="D19" s="21" t="s">
        <v>88</v>
      </c>
      <c r="E19" s="21"/>
    </row>
    <row r="20">
      <c r="A20" s="17"/>
      <c r="B20" s="17"/>
      <c r="C20" s="17"/>
      <c r="D20" s="17" t="s">
        <v>89</v>
      </c>
      <c r="E20" s="17" t="s">
        <v>90</v>
      </c>
    </row>
    <row r="22">
      <c r="A22" s="22" t="s">
        <v>91</v>
      </c>
      <c r="B22" s="22" t="s">
        <v>91</v>
      </c>
      <c r="C22" s="22" t="s">
        <v>91</v>
      </c>
      <c r="D22" s="22" t="s">
        <v>91</v>
      </c>
      <c r="E22" s="22" t="s">
        <v>91</v>
      </c>
    </row>
    <row r="23">
      <c r="A23" s="21" t="s">
        <v>92</v>
      </c>
      <c r="B23" s="21"/>
      <c r="C23" s="21"/>
      <c r="D23" s="21" t="s">
        <v>77</v>
      </c>
      <c r="E23" s="21"/>
    </row>
    <row r="24">
      <c r="A24" s="17" t="s">
        <v>103</v>
      </c>
      <c r="B24" s="17" t="s">
        <v>103</v>
      </c>
      <c r="C24" s="17" t="s">
        <v>103</v>
      </c>
      <c r="D24" s="17" t="s">
        <v>104</v>
      </c>
      <c r="E24" s="17" t="s">
        <v>90</v>
      </c>
    </row>
    <row r="26">
      <c r="A26" s="22" t="s">
        <v>105</v>
      </c>
      <c r="B26" s="22" t="s">
        <v>105</v>
      </c>
      <c r="C26" s="22" t="s">
        <v>105</v>
      </c>
      <c r="D26" s="22" t="s">
        <v>105</v>
      </c>
      <c r="E26" s="22" t="s">
        <v>105</v>
      </c>
    </row>
    <row r="27">
      <c r="A27" s="21" t="s">
        <v>77</v>
      </c>
      <c r="B27" s="21" t="s">
        <v>106</v>
      </c>
      <c r="C27" s="21" t="s">
        <v>107</v>
      </c>
      <c r="D27" s="21" t="s">
        <v>108</v>
      </c>
      <c r="E27" s="21"/>
    </row>
    <row r="28">
      <c r="A28" s="17" t="s">
        <v>109</v>
      </c>
      <c r="B28" s="17" t="s">
        <v>110</v>
      </c>
      <c r="C28" s="17" t="s">
        <v>121</v>
      </c>
      <c r="D28" s="17" t="s">
        <v>112</v>
      </c>
      <c r="E28" s="17" t="s">
        <v>113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